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65" windowWidth="11025" windowHeight="11520" tabRatio="953"/>
  </bookViews>
  <sheets>
    <sheet name="Uvod" sheetId="1" r:id="rId1"/>
    <sheet name="Zadatel" sheetId="3" r:id="rId2"/>
    <sheet name="Hlavicka" sheetId="18" r:id="rId3"/>
    <sheet name="Projektový záměr" sheetId="7" r:id="rId4"/>
    <sheet name="Harm" sheetId="19" r:id="rId5"/>
    <sheet name="Rozp_Zam" sheetId="20" r:id="rId6"/>
    <sheet name="Rozp_Struk" sheetId="28" r:id="rId7"/>
    <sheet name="Rozp" sheetId="29" r:id="rId8"/>
    <sheet name="Rozp_Zdroj" sheetId="30" r:id="rId9"/>
    <sheet name="DATA" sheetId="13" state="hidden" r:id="rId10"/>
  </sheets>
  <definedNames>
    <definedName name="_xlnm._FilterDatabase" localSheetId="6" hidden="1">Rozp_Struk!$A$10:$G$162</definedName>
    <definedName name="_xlnm.Print_Titles" localSheetId="6">Rozp_Struk!$10:$10</definedName>
    <definedName name="_xlnm.Print_Area" localSheetId="4">Harm!$A$1:$AD$30</definedName>
    <definedName name="_xlnm.Print_Area" localSheetId="2">Hlavicka!$A$1:$M$37</definedName>
    <definedName name="_xlnm.Print_Area" localSheetId="3">'Projektový záměr'!$A$1:$M$108</definedName>
    <definedName name="_xlnm.Print_Area" localSheetId="6">Rozp_Struk!$A$1:$G$161</definedName>
    <definedName name="_xlnm.Print_Area" localSheetId="8">Rozp_Zdroj!$A$1:$E$31</definedName>
    <definedName name="_xlnm.Print_Area" localSheetId="1">Zadatel!$A$1:$M$48</definedName>
    <definedName name="Z_C4D94DB2_52D8_42BA_9055_361910D8EC7F_.wvu.PrintArea" localSheetId="2" hidden="1">Hlavicka!$A$1:$M$37</definedName>
  </definedNames>
  <calcPr calcId="145621"/>
  <customWorkbookViews>
    <customWorkbookView name="kotasovak - vlastní zobrazení" guid="{C4D94DB2-52D8-42BA-9055-361910D8EC7F}" mergeInterval="0" personalView="1" maximized="1" xWindow="1" yWindow="1" windowWidth="1280" windowHeight="803" tabRatio="727" activeSheetId="1"/>
  </customWorkbookViews>
</workbook>
</file>

<file path=xl/calcChain.xml><?xml version="1.0" encoding="utf-8"?>
<calcChain xmlns="http://schemas.openxmlformats.org/spreadsheetml/2006/main">
  <c r="G23" i="20" l="1"/>
  <c r="A12" i="28" l="1"/>
  <c r="G32" i="20"/>
  <c r="G31" i="20"/>
  <c r="G30" i="20"/>
  <c r="G29" i="20"/>
  <c r="G28" i="20"/>
  <c r="G27" i="20"/>
  <c r="G26" i="20"/>
  <c r="G25" i="20"/>
  <c r="G24" i="20"/>
  <c r="G19" i="20"/>
  <c r="J23" i="20"/>
  <c r="C11" i="29" s="1"/>
  <c r="J36" i="20"/>
  <c r="C12" i="29" s="1"/>
  <c r="D11" i="29" l="1"/>
  <c r="G18" i="20" l="1"/>
  <c r="G17" i="20"/>
  <c r="G16" i="20"/>
  <c r="G15" i="20"/>
  <c r="G14" i="20"/>
  <c r="G13" i="20"/>
  <c r="G12" i="20"/>
  <c r="G11" i="20"/>
  <c r="G10" i="20"/>
  <c r="D10" i="29" l="1"/>
  <c r="P99" i="7" l="1"/>
  <c r="C6" i="28" l="1"/>
  <c r="C8" i="19" l="1"/>
  <c r="C9" i="19"/>
  <c r="C10" i="19"/>
  <c r="C11" i="19"/>
  <c r="C12" i="19"/>
  <c r="C13" i="19"/>
  <c r="C14" i="19"/>
  <c r="E10" i="29"/>
  <c r="E12" i="29"/>
  <c r="E11" i="29"/>
  <c r="C8" i="28"/>
  <c r="B4" i="30"/>
  <c r="B6" i="30"/>
  <c r="B5" i="30"/>
  <c r="D10" i="30"/>
  <c r="K37" i="18" l="1"/>
  <c r="D40" i="29" l="1"/>
  <c r="D34" i="29"/>
  <c r="D28" i="29"/>
  <c r="D22" i="29"/>
  <c r="D16" i="29"/>
  <c r="AE9" i="19"/>
  <c r="AE10" i="19"/>
  <c r="AE11" i="19"/>
  <c r="AE12" i="19"/>
  <c r="AE13" i="19"/>
  <c r="AE14" i="19"/>
  <c r="AE15" i="19"/>
  <c r="AE16" i="19"/>
  <c r="AE17" i="19"/>
  <c r="AE18" i="19"/>
  <c r="AE19" i="19"/>
  <c r="AE20" i="19"/>
  <c r="AE21" i="19"/>
  <c r="AE22" i="19"/>
  <c r="AE23" i="19"/>
  <c r="AE24" i="19"/>
  <c r="AE25" i="19"/>
  <c r="AE26" i="19"/>
  <c r="AE27" i="19"/>
  <c r="I13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94" i="28"/>
  <c r="I95" i="28"/>
  <c r="I96" i="28"/>
  <c r="I97" i="28"/>
  <c r="I98" i="28"/>
  <c r="I99" i="28"/>
  <c r="I100" i="28"/>
  <c r="I101" i="28"/>
  <c r="I102" i="28"/>
  <c r="I103" i="28"/>
  <c r="I104" i="28"/>
  <c r="I105" i="28"/>
  <c r="I106" i="28"/>
  <c r="I107" i="28"/>
  <c r="I108" i="28"/>
  <c r="I109" i="28"/>
  <c r="I110" i="28"/>
  <c r="I111" i="28"/>
  <c r="I112" i="28"/>
  <c r="I113" i="28"/>
  <c r="I114" i="28"/>
  <c r="I115" i="28"/>
  <c r="I116" i="28"/>
  <c r="I117" i="28"/>
  <c r="I118" i="28"/>
  <c r="I119" i="28"/>
  <c r="I120" i="28"/>
  <c r="I121" i="28"/>
  <c r="I122" i="28"/>
  <c r="I123" i="28"/>
  <c r="I124" i="28"/>
  <c r="I125" i="28"/>
  <c r="I126" i="28"/>
  <c r="I127" i="28"/>
  <c r="I128" i="28"/>
  <c r="I129" i="28"/>
  <c r="I130" i="28"/>
  <c r="I131" i="28"/>
  <c r="I132" i="28"/>
  <c r="I133" i="28"/>
  <c r="I134" i="28"/>
  <c r="I135" i="28"/>
  <c r="I136" i="28"/>
  <c r="I137" i="28"/>
  <c r="I138" i="28"/>
  <c r="I139" i="28"/>
  <c r="I140" i="28"/>
  <c r="I141" i="28"/>
  <c r="I142" i="28"/>
  <c r="I143" i="28"/>
  <c r="I144" i="28"/>
  <c r="I145" i="28"/>
  <c r="I146" i="28"/>
  <c r="I147" i="28"/>
  <c r="I148" i="28"/>
  <c r="I149" i="28"/>
  <c r="I150" i="28"/>
  <c r="I151" i="28"/>
  <c r="I152" i="28"/>
  <c r="I153" i="28"/>
  <c r="I154" i="28"/>
  <c r="I155" i="28"/>
  <c r="I156" i="28"/>
  <c r="I157" i="28"/>
  <c r="I158" i="28"/>
  <c r="I159" i="28"/>
  <c r="I160" i="28"/>
  <c r="I161" i="28"/>
  <c r="I12" i="28"/>
  <c r="C4" i="28"/>
  <c r="C6" i="29"/>
  <c r="C5" i="29"/>
  <c r="C4" i="29"/>
  <c r="C5" i="28"/>
  <c r="M101" i="7"/>
  <c r="M99" i="7"/>
  <c r="M95" i="7"/>
  <c r="M90" i="7"/>
  <c r="M40" i="7"/>
  <c r="M38" i="7"/>
  <c r="M12" i="7"/>
  <c r="M10" i="7"/>
  <c r="M8" i="7"/>
  <c r="M6" i="7"/>
  <c r="J10" i="20"/>
  <c r="C10" i="29" s="1"/>
  <c r="AE8" i="19" l="1"/>
  <c r="K48" i="20"/>
  <c r="P94" i="7"/>
  <c r="P93" i="7"/>
  <c r="P35" i="7"/>
  <c r="P34" i="7"/>
  <c r="P30" i="7"/>
  <c r="P21" i="7"/>
  <c r="P20" i="7"/>
  <c r="P16" i="7"/>
  <c r="P17" i="7"/>
  <c r="P18" i="7"/>
  <c r="P15" i="7"/>
  <c r="P5" i="7"/>
  <c r="P7" i="7"/>
  <c r="P9" i="7"/>
  <c r="P11" i="7"/>
  <c r="P13" i="7"/>
  <c r="P39" i="7"/>
  <c r="P41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46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91" i="7"/>
  <c r="P96" i="7"/>
  <c r="P98" i="7"/>
  <c r="P100" i="7"/>
  <c r="P102" i="7"/>
  <c r="O43" i="3"/>
  <c r="O44" i="3"/>
  <c r="O7" i="3"/>
  <c r="O8" i="3"/>
  <c r="O9" i="3"/>
  <c r="O10" i="3"/>
  <c r="O12" i="3"/>
  <c r="O13" i="3"/>
  <c r="O16" i="3"/>
  <c r="O17" i="3"/>
  <c r="O18" i="3"/>
  <c r="O19" i="3"/>
  <c r="O21" i="3"/>
  <c r="O22" i="3"/>
  <c r="O23" i="3"/>
  <c r="O24" i="3"/>
  <c r="O27" i="3"/>
  <c r="O30" i="3"/>
  <c r="O31" i="3"/>
  <c r="O32" i="3"/>
  <c r="O33" i="3"/>
  <c r="O35" i="3"/>
  <c r="O36" i="3"/>
  <c r="O37" i="3"/>
  <c r="O38" i="3"/>
  <c r="O39" i="3"/>
  <c r="O46" i="3"/>
  <c r="O47" i="3"/>
  <c r="O6" i="3"/>
  <c r="Z30" i="19" l="1"/>
  <c r="M48" i="3"/>
  <c r="J37" i="20"/>
  <c r="J38" i="20"/>
  <c r="J39" i="20"/>
  <c r="J40" i="20"/>
  <c r="J41" i="20"/>
  <c r="J42" i="20"/>
  <c r="J43" i="20"/>
  <c r="J44" i="20"/>
  <c r="J45" i="20"/>
  <c r="A11" i="28"/>
  <c r="A161" i="28"/>
  <c r="A160" i="28"/>
  <c r="A159" i="28"/>
  <c r="A158" i="28"/>
  <c r="A157" i="28"/>
  <c r="A156" i="28"/>
  <c r="A155" i="28"/>
  <c r="A154" i="28"/>
  <c r="A153" i="28"/>
  <c r="A152" i="28"/>
  <c r="A151" i="28"/>
  <c r="A150" i="28"/>
  <c r="A149" i="28"/>
  <c r="A148" i="28"/>
  <c r="A147" i="28"/>
  <c r="A146" i="28"/>
  <c r="A145" i="28"/>
  <c r="A144" i="28"/>
  <c r="A143" i="28"/>
  <c r="A142" i="28"/>
  <c r="A141" i="28"/>
  <c r="A140" i="28"/>
  <c r="A139" i="28"/>
  <c r="A138" i="28"/>
  <c r="A137" i="28"/>
  <c r="A136" i="28"/>
  <c r="A135" i="28"/>
  <c r="A134" i="28"/>
  <c r="A133" i="28"/>
  <c r="A132" i="28"/>
  <c r="A131" i="28"/>
  <c r="A130" i="28"/>
  <c r="A129" i="28"/>
  <c r="A128" i="28"/>
  <c r="A127" i="28"/>
  <c r="A126" i="28"/>
  <c r="A125" i="28"/>
  <c r="A124" i="28"/>
  <c r="A123" i="28"/>
  <c r="A122" i="28"/>
  <c r="A121" i="28"/>
  <c r="A120" i="28"/>
  <c r="A119" i="28"/>
  <c r="A118" i="28"/>
  <c r="A117" i="28"/>
  <c r="A116" i="28"/>
  <c r="A115" i="28"/>
  <c r="A114" i="28"/>
  <c r="A113" i="28"/>
  <c r="A112" i="28"/>
  <c r="A111" i="28"/>
  <c r="A110" i="28"/>
  <c r="A109" i="28"/>
  <c r="A108" i="28"/>
  <c r="A107" i="28"/>
  <c r="A106" i="28"/>
  <c r="A105" i="28"/>
  <c r="A104" i="28"/>
  <c r="A103" i="28"/>
  <c r="A102" i="28"/>
  <c r="A101" i="28"/>
  <c r="A100" i="28"/>
  <c r="A99" i="28"/>
  <c r="A98" i="28"/>
  <c r="A97" i="28"/>
  <c r="A96" i="28"/>
  <c r="A95" i="28"/>
  <c r="A94" i="28"/>
  <c r="A93" i="28"/>
  <c r="A92" i="28"/>
  <c r="A91" i="28"/>
  <c r="A90" i="28"/>
  <c r="A89" i="28"/>
  <c r="A88" i="28"/>
  <c r="A87" i="28"/>
  <c r="A86" i="28"/>
  <c r="A85" i="28"/>
  <c r="A84" i="28"/>
  <c r="A83" i="28"/>
  <c r="A82" i="28"/>
  <c r="A81" i="28"/>
  <c r="A80" i="28"/>
  <c r="A79" i="28"/>
  <c r="A78" i="28"/>
  <c r="A77" i="28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13" i="28" l="1"/>
  <c r="A14" i="28" l="1"/>
  <c r="A15" i="28" l="1"/>
  <c r="A16" i="28" l="1"/>
  <c r="B26" i="3"/>
  <c r="C11" i="3"/>
  <c r="J32" i="20"/>
  <c r="J31" i="20"/>
  <c r="J30" i="20"/>
  <c r="J29" i="20"/>
  <c r="J28" i="20"/>
  <c r="J27" i="20"/>
  <c r="J26" i="20"/>
  <c r="J25" i="20"/>
  <c r="J24" i="20"/>
  <c r="J19" i="20"/>
  <c r="J18" i="20"/>
  <c r="J17" i="20"/>
  <c r="J16" i="20"/>
  <c r="J15" i="20"/>
  <c r="J14" i="20"/>
  <c r="J13" i="20"/>
  <c r="J12" i="20"/>
  <c r="J11" i="20"/>
  <c r="M66" i="7"/>
  <c r="M97" i="7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AO2" i="13"/>
  <c r="AN2" i="13"/>
  <c r="AM2" i="13"/>
  <c r="AL2" i="13"/>
  <c r="AK2" i="13"/>
  <c r="AJ2" i="13"/>
  <c r="AI2" i="13"/>
  <c r="AF2" i="13"/>
  <c r="AE2" i="13"/>
  <c r="AC2" i="13"/>
  <c r="AB2" i="13"/>
  <c r="AA2" i="13"/>
  <c r="Z2" i="13"/>
  <c r="Y2" i="13"/>
  <c r="X2" i="13"/>
  <c r="W2" i="13"/>
  <c r="V2" i="13"/>
  <c r="U2" i="13"/>
  <c r="T2" i="13"/>
  <c r="S2" i="13"/>
  <c r="R2" i="13"/>
  <c r="Q2" i="13"/>
  <c r="P2" i="13"/>
  <c r="O2" i="13"/>
  <c r="N2" i="13"/>
  <c r="M2" i="13"/>
  <c r="L2" i="13"/>
  <c r="K2" i="13"/>
  <c r="J2" i="13"/>
  <c r="I2" i="13"/>
  <c r="H2" i="13"/>
  <c r="G2" i="13"/>
  <c r="F2" i="13"/>
  <c r="E2" i="13"/>
  <c r="D2" i="13"/>
  <c r="C2" i="13"/>
  <c r="B2" i="13"/>
  <c r="A2" i="13"/>
  <c r="AC3" i="19"/>
  <c r="D5" i="20"/>
  <c r="D4" i="20"/>
  <c r="D6" i="20"/>
  <c r="C3" i="19"/>
  <c r="C4" i="19"/>
  <c r="E14" i="18"/>
  <c r="E13" i="18"/>
  <c r="E12" i="18"/>
  <c r="E9" i="18"/>
  <c r="E8" i="18"/>
  <c r="E15" i="18"/>
  <c r="E7" i="18"/>
  <c r="AD2" i="13"/>
  <c r="I34" i="7"/>
  <c r="AP2" i="13" s="1"/>
  <c r="C7" i="28" l="1"/>
  <c r="E7" i="28" s="1"/>
  <c r="C47" i="29"/>
  <c r="A17" i="28"/>
  <c r="A18" i="28" s="1"/>
  <c r="J48" i="20"/>
  <c r="A19" i="28" l="1"/>
  <c r="E13" i="29"/>
  <c r="C13" i="29"/>
  <c r="A20" i="28" l="1"/>
  <c r="A21" i="28" l="1"/>
  <c r="A22" i="28" s="1"/>
  <c r="A23" i="28" l="1"/>
  <c r="I14" i="28"/>
  <c r="I11" i="28"/>
  <c r="E22" i="29" l="1"/>
  <c r="G162" i="28"/>
  <c r="E8" i="28" l="1"/>
  <c r="C34" i="29" s="1"/>
  <c r="C37" i="29" s="1"/>
  <c r="E34" i="29"/>
  <c r="E28" i="29"/>
  <c r="E40" i="29"/>
  <c r="E43" i="29" s="1"/>
  <c r="E16" i="29"/>
  <c r="E19" i="29" s="1"/>
  <c r="E25" i="29"/>
  <c r="C28" i="29" l="1"/>
  <c r="C31" i="29" s="1"/>
  <c r="C40" i="29"/>
  <c r="C43" i="29" s="1"/>
  <c r="C22" i="29"/>
  <c r="C25" i="29" s="1"/>
  <c r="E37" i="29"/>
  <c r="C16" i="29"/>
  <c r="C19" i="29" s="1"/>
  <c r="E31" i="29"/>
  <c r="E45" i="29" l="1"/>
  <c r="E49" i="29" s="1"/>
  <c r="C45" i="29"/>
  <c r="C49" i="29" s="1"/>
  <c r="E24" i="7" s="1"/>
  <c r="E26" i="7" s="1"/>
  <c r="E25" i="7" l="1"/>
  <c r="G25" i="7" s="1"/>
  <c r="D9" i="30"/>
  <c r="D22" i="30" s="1"/>
  <c r="F22" i="30" s="1"/>
  <c r="F50" i="29"/>
  <c r="F26" i="7" l="1"/>
  <c r="AH2" i="13"/>
  <c r="AG2" i="13"/>
  <c r="D24" i="30"/>
  <c r="F10" i="30" s="1"/>
  <c r="M103" i="7"/>
  <c r="P104" i="7"/>
  <c r="M108" i="7" l="1"/>
  <c r="K6" i="18" s="1"/>
  <c r="E23" i="30"/>
  <c r="E22" i="30"/>
  <c r="E10" i="30"/>
  <c r="F24" i="30"/>
  <c r="E9" i="30"/>
  <c r="F9" i="30" s="1"/>
</calcChain>
</file>

<file path=xl/comments1.xml><?xml version="1.0" encoding="utf-8"?>
<comments xmlns="http://schemas.openxmlformats.org/spreadsheetml/2006/main">
  <authors>
    <author>kotasovak</author>
    <author>Petr Grešl</author>
    <author>Kotasovi</author>
  </authors>
  <commentList>
    <comment ref="A6" authorId="0">
      <text>
        <r>
          <rPr>
            <sz val="9"/>
            <color indexed="81"/>
            <rFont val="Tahoma"/>
            <family val="2"/>
            <charset val="238"/>
          </rPr>
          <t>Uveďte název organizace dle registrace.</t>
        </r>
      </text>
    </comment>
    <comment ref="A7" authorId="0">
      <text>
        <r>
          <rPr>
            <sz val="9"/>
            <color indexed="81"/>
            <rFont val="Tahoma"/>
            <family val="2"/>
            <charset val="238"/>
          </rPr>
          <t>Vyberte z rozevíracího seznamu.</t>
        </r>
      </text>
    </comment>
    <comment ref="A9" authorId="0">
      <text>
        <r>
          <rPr>
            <sz val="9"/>
            <color indexed="81"/>
            <rFont val="Tahoma"/>
            <family val="2"/>
            <charset val="238"/>
          </rPr>
          <t xml:space="preserve">Uveďte číslo bankovního účtu organizace, na který Vám v případě podpory projektu bude příspěvek vyplacen. 
</t>
        </r>
      </text>
    </comment>
    <comment ref="A12" authorId="0">
      <text>
        <r>
          <rPr>
            <sz val="9"/>
            <color indexed="81"/>
            <rFont val="Tahoma"/>
            <family val="2"/>
            <charset val="238"/>
          </rPr>
          <t>Jmenovitě uveďte osobu/y, které jsou oprávněné jednat jménem organizace a budou také podepisovat tuto žádost (list Hlavička) a Smlouvu v případě podpory projektu.</t>
        </r>
      </text>
    </comment>
    <comment ref="A13" authorId="1">
      <text>
        <r>
          <rPr>
            <sz val="9"/>
            <color indexed="81"/>
            <rFont val="Tahoma"/>
            <family val="2"/>
            <charset val="238"/>
          </rPr>
          <t xml:space="preserve">Uveďte přímý webový odkaz na aktuální výroční zprávu - za výroční zprávu považujeme veřejně přístupný dokument, který poskytuje základní informace o organizaci a její činnosti. Pokud tuto podmínku nesplňujete, přiložte tento dokument k tištěné žádosti.
</t>
        </r>
      </text>
    </comment>
    <comment ref="A15" authorId="0">
      <text>
        <r>
          <rPr>
            <sz val="9"/>
            <color indexed="81"/>
            <rFont val="Tahoma"/>
            <family val="2"/>
            <charset val="238"/>
          </rPr>
          <t>Stručně popište aktivity Vaší organizace tak, aby se mohl hodnotitel i každý, kdo bude číst Váš projekt, seznámit s Vaší organizací a zasadit projekt do konkrétního kontextu aktivit organizace.</t>
        </r>
        <r>
          <rPr>
            <sz val="8"/>
            <color indexed="81"/>
            <rFont val="Tahoma"/>
            <family val="2"/>
            <charset val="238"/>
          </rPr>
          <t xml:space="preserve"> 
</t>
        </r>
      </text>
    </comment>
    <comment ref="A20" authorId="2">
      <text>
        <r>
          <rPr>
            <sz val="9"/>
            <color indexed="81"/>
            <rFont val="Tahoma"/>
            <family val="2"/>
            <charset val="238"/>
          </rPr>
          <t xml:space="preserve">Pokud má Vaše organizace kreditaci na některé vykonávané činnosti, vyjmenujte je zde.
</t>
        </r>
      </text>
    </comment>
    <comment ref="A25" authorId="0">
      <text>
        <r>
          <rPr>
            <sz val="9"/>
            <color indexed="81"/>
            <rFont val="Tahoma"/>
            <family val="2"/>
            <charset val="238"/>
          </rPr>
          <t xml:space="preserve">Projekt může podat organizace, která je zapsána v registru poskytovatelů sociální služby Krizová pomoc nebo Telefonická krizová pomoc nebo v registru poskytovatelů sociální služby Raná péče. </t>
        </r>
      </text>
    </comment>
    <comment ref="A26" authorId="0">
      <text>
        <r>
          <rPr>
            <sz val="9"/>
            <color indexed="81"/>
            <rFont val="Tahoma"/>
            <family val="2"/>
            <charset val="238"/>
          </rPr>
          <t xml:space="preserve">Uveďte číslo Vaší registrace. 
</t>
        </r>
      </text>
    </comment>
    <comment ref="A27" authorId="2">
      <text>
        <r>
          <rPr>
            <sz val="9"/>
            <color indexed="81"/>
            <rFont val="Tahoma"/>
            <family val="2"/>
            <charset val="238"/>
          </rPr>
          <t xml:space="preserve">Pokud je Vaše organizace členem asociace či střešní organizace, uveďte její název.
</t>
        </r>
      </text>
    </comment>
    <comment ref="A43" authorId="0">
      <text>
        <r>
          <rPr>
            <sz val="9"/>
            <color indexed="81"/>
            <rFont val="Tahoma"/>
            <family val="2"/>
            <charset val="238"/>
          </rPr>
          <t xml:space="preserve">Přepočteno na celé úvazky
</t>
        </r>
      </text>
    </comment>
  </commentList>
</comments>
</file>

<file path=xl/comments2.xml><?xml version="1.0" encoding="utf-8"?>
<comments xmlns="http://schemas.openxmlformats.org/spreadsheetml/2006/main">
  <authors>
    <author>Petr Grešl</author>
  </authors>
  <commentList>
    <comment ref="J5" authorId="0">
      <text>
        <r>
          <rPr>
            <b/>
            <sz val="9"/>
            <color indexed="81"/>
            <rFont val="Tahoma"/>
            <family val="2"/>
            <charset val="238"/>
          </rPr>
          <t>Číslo projektu doplní NROS!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kotasovak</author>
    <author>Petr Grešl</author>
    <author>Kotasovi</author>
    <author>Šváchová Alena</author>
    <author xml:space="preserve"> Petr Hořejš</author>
  </authors>
  <commentList>
    <comment ref="A5" authorId="0">
      <text>
        <r>
          <rPr>
            <sz val="9"/>
            <color indexed="81"/>
            <rFont val="Tahoma"/>
            <family val="2"/>
            <charset val="238"/>
          </rPr>
          <t>Název zvolte stručný, aby se s ním všem dobře pracovalo.</t>
        </r>
      </text>
    </comment>
    <comment ref="A7" authorId="1">
      <text>
        <r>
          <rPr>
            <sz val="9"/>
            <color indexed="81"/>
            <rFont val="Tahoma"/>
            <family val="2"/>
            <charset val="238"/>
          </rPr>
          <t>Stručně popište Váš projekt, jak byste ho prezentovali veřejnosti. Buďte struční, ale konkrétní. Na podrobnosti bude místo v dalších částech žádosti.</t>
        </r>
      </text>
    </comment>
    <comment ref="A9" authorId="1">
      <text>
        <r>
          <rPr>
            <sz val="9"/>
            <color indexed="81"/>
            <rFont val="Tahoma"/>
            <family val="2"/>
            <charset val="238"/>
          </rPr>
          <t>Přeložte Anotaci projektu do anglického jazyka. Anotace v cizím jazyce je určena pro donora The VELUX Foundations.</t>
        </r>
      </text>
    </comment>
    <comment ref="A11" authorId="1">
      <text>
        <r>
          <rPr>
            <sz val="9"/>
            <color indexed="81"/>
            <rFont val="Tahoma"/>
            <family val="2"/>
            <charset val="238"/>
          </rPr>
          <t>Cíl je nejdůležitější částí projektu. Dobře se seznamte s cíli, které jsou uvedené v Příručce pro žadatele a které od úspěšných žadatelů očekáváme.
Upozornění: V tomto bodě projektu neuvádějte, co budete dělat nebo jaké služby budete poskytovat. Uveďte, co chcete změnit. Cíl projektu je situace či změna, jíž chcete dosáhnout. Formulujte cíl zcela konkrétně a tak, aby bylo možné jednoznačně určit, zda jej bylo dosaženo či ne (nebojte se kvantifikací).</t>
        </r>
      </text>
    </comment>
    <comment ref="A13" authorId="1">
      <text>
        <r>
          <rPr>
            <sz val="9"/>
            <color indexed="81"/>
            <rFont val="Tahoma"/>
            <family val="2"/>
            <charset val="238"/>
          </rPr>
          <t>Uveďte, jak Váš projekt naplňuje téma Krizová pomoc nebo Služby rané péče. Popis tématu naleznete v Příručce pro žadatele.</t>
        </r>
      </text>
    </comment>
    <comment ref="A20" authorId="0">
      <text>
        <r>
          <rPr>
            <sz val="9"/>
            <color indexed="81"/>
            <rFont val="Tahoma"/>
            <family val="2"/>
            <charset val="238"/>
          </rPr>
          <t>Vyberte z rozevíracího seznamu. 
Vyberte region NUTS II, kde bude projekt realizován. V případě realizace ve více regionech vyberte ten, ve kterém budou aktivity převažovat.</t>
        </r>
      </text>
    </comment>
    <comment ref="A21" authorId="0">
      <text>
        <r>
          <rPr>
            <sz val="9"/>
            <color indexed="81"/>
            <rFont val="Tahoma"/>
            <family val="2"/>
            <charset val="238"/>
          </rPr>
          <t>Uveďte konkrétní obec či region, kde bude projekt realizován (př. Beroun nebo Pardubicko apod.).</t>
        </r>
      </text>
    </comment>
    <comment ref="A24" authorId="0">
      <text>
        <r>
          <rPr>
            <sz val="9"/>
            <color indexed="81"/>
            <rFont val="Tahoma"/>
            <family val="2"/>
            <charset val="238"/>
          </rPr>
          <t>Nevyplňujte. Načte se automaticky z Vámi vyplněného Rozpočtu.</t>
        </r>
      </text>
    </comment>
    <comment ref="A25" authorId="2">
      <text>
        <r>
          <rPr>
            <sz val="9"/>
            <color indexed="81"/>
            <rFont val="Tahoma"/>
            <family val="2"/>
            <charset val="238"/>
          </rPr>
          <t>Nevyplňujte. Načte se automaticky z Vámi vyplněného Rozpočtu.
Lze žádat o nadační příspěvek v maximální výši 700 000 Kč.</t>
        </r>
      </text>
    </comment>
    <comment ref="A26" authorId="2">
      <text>
        <r>
          <rPr>
            <sz val="9"/>
            <color indexed="81"/>
            <rFont val="Tahoma"/>
            <family val="2"/>
            <charset val="238"/>
          </rPr>
          <t>Nevyplňujte. Načte se automaticky z Vámi vyplněného Rozpočtu.
Spolufinancování je možné jen do výše 25% z celkových projektových nákladů.</t>
        </r>
      </text>
    </comment>
    <comment ref="A30" authorId="3">
      <text>
        <r>
          <rPr>
            <b/>
            <sz val="8"/>
            <color indexed="81"/>
            <rFont val="Tahoma"/>
            <family val="2"/>
            <charset val="238"/>
          </rPr>
          <t>Vyberte prioritní oblast, do které projekt přihlašujete.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4" authorId="0">
      <text>
        <r>
          <rPr>
            <sz val="9"/>
            <color indexed="81"/>
            <rFont val="Tahoma"/>
            <family val="2"/>
            <charset val="238"/>
          </rPr>
          <t>Uveďte počty dětí, pro které je projekt určen v jednotlivých věkových kategoriích. 
Věkové kategorie, které se Vašeho projektu netýkají, nevyplňujte.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6" authorId="0">
      <text>
        <r>
          <rPr>
            <sz val="9"/>
            <color indexed="81"/>
            <rFont val="Tahoma"/>
            <family val="2"/>
            <charset val="238"/>
          </rPr>
          <t>Vyberte z rozevíracího seznamu; pokud zvolíte "jiné" specifikujte níže.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9" authorId="1">
      <text>
        <r>
          <rPr>
            <sz val="9"/>
            <color indexed="81"/>
            <rFont val="Tahoma"/>
            <family val="2"/>
            <charset val="238"/>
          </rPr>
          <t xml:space="preserve">Uveďte stručnou charakteristiku dětí, kterým je projekt určen. V čem jsou děti v nevýhodě ve srovnání se svými vrstevníky?
</t>
        </r>
      </text>
    </comment>
    <comment ref="A41" authorId="0">
      <text>
        <r>
          <rPr>
            <sz val="9"/>
            <color indexed="81"/>
            <rFont val="Tahoma"/>
            <family val="2"/>
            <charset val="238"/>
          </rPr>
          <t>Popište stávající situaci „před projektem“, kterou chcete změnit. Můžete uvést mj. i výsledky Vašeho dotazníkového šetření či průzkumu mezi potenciálními klienty.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42" authorId="0">
      <text>
        <r>
          <rPr>
            <sz val="9"/>
            <color indexed="81"/>
            <rFont val="Tahoma"/>
            <family val="2"/>
            <charset val="238"/>
          </rPr>
          <t>Vyberte Ano/Ne. Pokud službu registrovanou nemáte, pak vyplňte řádky 6. a 7. Pokud registraci máte, pak údaje o garantovi nevyplňujte.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45" authorId="0">
      <text>
        <r>
          <rPr>
            <sz val="9"/>
            <color indexed="81"/>
            <rFont val="Tahoma"/>
            <family val="2"/>
            <charset val="238"/>
          </rPr>
          <t xml:space="preserve">Podrobně popište všechny aktivity, které plánujete realizovat v rámci projektu. Aktivity jsou pro přehlednost číslovány. </t>
        </r>
      </text>
    </comment>
    <comment ref="A68" authorId="1">
      <text>
        <r>
          <rPr>
            <sz val="9"/>
            <color indexed="81"/>
            <rFont val="Tahoma"/>
            <family val="2"/>
            <charset val="238"/>
          </rPr>
          <t>Ke každé aktivitě uveďte plánovaný výstup - ukazatel úspěchu. Ve sloupci stav před/na konci projektu uveďte kvantifikaci výstupu.
Z této tabulky by mělo být zřejmé, s jakým cílem aktivitu děláte, jak se pozná, že byla úspěšná a jak je možné to ověřit (jak to budete moci doložit v průběžné a závěrečné zprávě projektu)</t>
        </r>
      </text>
    </comment>
    <comment ref="G68" authorId="4">
      <text>
        <r>
          <rPr>
            <sz val="9"/>
            <color indexed="81"/>
            <rFont val="Tahoma"/>
            <family val="2"/>
            <charset val="238"/>
          </rPr>
          <t>Počet jednotek popsaných ukazatelů, na který bude mít projekt vliv. Uveďte jednotky, ve kterých ukazatel uvádíte (např. hodin, kusů, osob apod.)</t>
        </r>
      </text>
    </comment>
    <comment ref="H68" authorId="4">
      <text>
        <r>
          <rPr>
            <sz val="9"/>
            <color indexed="81"/>
            <rFont val="Tahoma"/>
            <family val="2"/>
            <charset val="238"/>
          </rPr>
          <t>Stav předchozího sloupce po realizaci projektu. Rozdíl mezi sloupci bude součástí hodnocení dopadu projektu na zvolenou oblast.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68" authorId="3">
      <text>
        <r>
          <rPr>
            <sz val="9"/>
            <color indexed="81"/>
            <rFont val="Tahoma"/>
            <family val="2"/>
            <charset val="238"/>
          </rPr>
          <t xml:space="preserve">Uveďte způsob, jakým bude možné ukazatel ověřit. Uvedený způsob budete dokládat v průběžné a závěrečné zprávě projektu. </t>
        </r>
      </text>
    </comment>
    <comment ref="A91" authorId="1">
      <text>
        <r>
          <rPr>
            <sz val="9"/>
            <color indexed="81"/>
            <rFont val="Tahoma"/>
            <family val="2"/>
            <charset val="238"/>
          </rPr>
          <t xml:space="preserve">Popište důvody zvoleného postupu realizace aktivit. Návaznost projektu na předchozí projekty nebo činnost organizace (pokud je to relevantní). Uveďte postupy interního hodnocení – kdo a jak bude jednotlivé aktivity a celkovou realizaci projektu průběžně monitorovat a vyhodnocovat.
</t>
        </r>
      </text>
    </comment>
    <comment ref="A93" authorId="0">
      <text>
        <r>
          <rPr>
            <sz val="9"/>
            <color indexed="81"/>
            <rFont val="Tahoma"/>
            <family val="2"/>
            <charset val="238"/>
          </rPr>
          <t>Číselně uveďte kvalifikovaný odhad.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94" authorId="0">
      <text>
        <r>
          <rPr>
            <sz val="9"/>
            <color indexed="81"/>
            <rFont val="Tahoma"/>
            <family val="2"/>
            <charset val="238"/>
          </rPr>
          <t>Číselně uveďte kvalifikovaný odhad.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96" authorId="0">
      <text>
        <r>
          <rPr>
            <sz val="9"/>
            <color indexed="81"/>
            <rFont val="Tahoma"/>
            <family val="2"/>
            <charset val="238"/>
          </rPr>
          <t xml:space="preserve">Pokud v plánovaném projektu budete rozšiřovat poskytované služby v prioritních oblastech, uveďte jak. 
</t>
        </r>
      </text>
    </comment>
    <comment ref="A98" authorId="0">
      <text>
        <r>
          <rPr>
            <sz val="9"/>
            <color indexed="81"/>
            <rFont val="Tahoma"/>
            <family val="2"/>
            <charset val="238"/>
          </rPr>
          <t xml:space="preserve">Součástí projektu může být také inovativní způsob propagace služby, přičemž se může jednat o způsob propagace, který je inovativní, nový, netradiční i pro organizaci. Organizace ho před tímto projektem nepoužívala. 
</t>
        </r>
      </text>
    </comment>
    <comment ref="A100" authorId="2">
      <text>
        <r>
          <rPr>
            <sz val="9"/>
            <color indexed="81"/>
            <rFont val="Tahoma"/>
            <family val="2"/>
            <charset val="238"/>
          </rPr>
          <t>Uznatelným nákladem jsou také náklady na přenos zahraničních zkušeností v prioritních oblastech do ČR.</t>
        </r>
      </text>
    </comment>
    <comment ref="A102" authorId="1">
      <text>
        <r>
          <rPr>
            <sz val="9"/>
            <color indexed="81"/>
            <rFont val="Tahoma"/>
            <family val="2"/>
            <charset val="238"/>
          </rPr>
          <t xml:space="preserve">Popište plánovanou finanční udržitelnost projektu a šíření jeho výstupů.
</t>
        </r>
      </text>
    </comment>
    <comment ref="A104" authorId="0">
      <text>
        <r>
          <rPr>
            <sz val="9"/>
            <color indexed="81"/>
            <rFont val="Tahoma"/>
            <family val="2"/>
            <charset val="238"/>
          </rPr>
          <t>Uveďte zkušenosti organizace z jiných projektů či aktivit, které jsou významné pro realizaci projektu. Na základě informací, které uvedete, budou hodnotitelé posuzovat Vaši provozní a odbornou kapacitu.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Zálepa Emil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Uveďte pozici (roli) daného zaměstnance v rámci projektového týmu.
Pokud se stejný typ pozice objevuje u více uvedených zaměstnanců rozlište je dále číselně (např. Vychovatel 1, Vychovatel 2).
Jednotlivé osobní náklady se automaticky kumulují v celkovém rozpočtu (Rozp) v kapitole Mzdové náklady.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38"/>
          </rPr>
          <t>Uveďte jméno daného zaměstnance v rámci projektového týmu.
Pokud se jedná o nově založenou pozici vložte "Nový pracovník"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Uveďte výši hrubé mzdy odpovídající plnému úvazku zaměstnance - tj. 40 hodin/týdně.
POZOR: I v případě, že pracovník je v organizaci celkově zaměstnán na částečný úvazek (a ve mzdovém výměru má uvedenou mzdu odpovídající tomuto částečnému úvazku), je zde nutné uvést výši hrubé mzdy přepočtené pro plný úvazek.
</t>
        </r>
      </text>
    </comment>
    <comment ref="G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Superhrubá mzda je měsíční hrubá mzda zaměstnance + příslušné povinné odvody zaměstnavatele na sociální a zdravotní pojištění.
Pro výpočet je nutné vycházet z výše hrubé mzdy odpovídající plnému úvazku zaměstnance (tj. 40 hodin/týdně).
I v případě, že pracovník je v organizaci celkově zaměstnán na částečný úvazek a ve mzdovém výměru má uvedenou mzdu odpovídající tomuto částečnému úvazku, je nutné pro potřeby kalkulace superhrubé mzdy, která zde bude uvedena, vycházet z výše hrubé mzdy přepočtené pro plný úvazek. </t>
        </r>
      </text>
    </comment>
    <comment ref="H9" authorId="0">
      <text>
        <r>
          <rPr>
            <b/>
            <sz val="8"/>
            <color indexed="81"/>
            <rFont val="Tahoma"/>
            <family val="2"/>
            <charset val="238"/>
          </rPr>
          <t>Uveďte hodnotu mezi 0 a 1.
Například:
Pokud je celkový úvazek zaměstnance v organizaci 0,5 (tj. 20 hodin/týdně) a v rámci tohoto úvazku je realizaci projektu věnována polovina, tak úvazek na projektu je 0,25 (tj. 10 hodin/týdně).</t>
        </r>
      </text>
    </comment>
    <comment ref="I9" authorId="0">
      <text>
        <r>
          <rPr>
            <b/>
            <sz val="8"/>
            <color indexed="81"/>
            <rFont val="Tahoma"/>
            <family val="2"/>
            <charset val="238"/>
          </rPr>
          <t>Uveďte počet měsíců, po dobu kterých bude zaměstnanec pracovat na projektu (s úvazkem uvedeným v předchozím sloupci)</t>
        </r>
      </text>
    </comment>
    <comment ref="K9" authorId="0">
      <text>
        <r>
          <rPr>
            <b/>
            <sz val="8"/>
            <color indexed="81"/>
            <rFont val="Tahoma"/>
            <family val="2"/>
            <charset val="238"/>
          </rPr>
          <t>Uveďte částku z celkové výše mzdových nákladů u daného zaměstnance, kterou požadujete financovat z nadačního příspěvku.
Uvedená částka přirozeně nemůže být vyšší než částka uvedená v sloupci J.
Uvádějte pouze celočíselné hodnoty (zaokrouhlete váš požadavek na celá čísla).</t>
        </r>
      </text>
    </comment>
    <comment ref="B22" authorId="0">
      <text>
        <r>
          <rPr>
            <b/>
            <sz val="8"/>
            <color indexed="81"/>
            <rFont val="Tahoma"/>
            <family val="2"/>
            <charset val="238"/>
          </rPr>
          <t>Uveďte pozici (roli) daného zaměstnance v rámci projektového týmu.
Pokud se stejný typ pozice objevuje u více uvedených zaměstnanců, rozlište je dále číselně (např. Vychovatel 1, Vychovatel 2).</t>
        </r>
      </text>
    </comment>
    <comment ref="C2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Uveďte jméno daného zaměstnance v rámci projektového týmu.
Pokud se jedná o nově založenou pozici vložte "Nový pracovník"
</t>
        </r>
      </text>
    </comment>
    <comment ref="F2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Uveďte výši hrubé mzdy odpovídající plnému úvazku zaměstnance – tj. 40 hodin/týdně.
POZOR: I v případě, že pracovník je v organizaci celkově zaměstnán na částečný úvazek (a ve mzdovém výměru má uvedenou mzdu odpovídající tomuto částečnému úvazku), je zde nutné uvést výši hrubé mzdy přepočtenou pro plný úvazek.
</t>
        </r>
      </text>
    </comment>
    <comment ref="G2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Superhrubá mzda je měsíční hrubá mzda zaměstnance + příslušné povinné odvody zaměstnavatele na sociální a zdravotní pojištění.
Pro výpočet je nutné vycházet z výše hrubé mzdy odpovídající plnému úvazku zaměstnance (tj. 40 hodin/týden).
I v případě, že pracovník je v organizaci celkově zaměstnán na částečný úvazek a ve mzdovém výměru má uvedenou mzdu odpovídající tomuto částečnému úvazku, je nutné pro potřeby kalkulace superhrubé mzdy, která zde bude uvedena, vycházet z výše hrubé mzdy přepočtené pro plný úvazek. </t>
        </r>
      </text>
    </comment>
    <comment ref="H22" authorId="0">
      <text>
        <r>
          <rPr>
            <b/>
            <sz val="8"/>
            <color indexed="81"/>
            <rFont val="Tahoma"/>
            <family val="2"/>
            <charset val="238"/>
          </rPr>
          <t>Uveďte hodnotu mezi 0 a 1.
Například:
Pokud je celkový úvazek zaměstnance v organizaci 0,5 (tj. 20 hodin/týdně) a v rámci tohoto úvazku je realizaci projektu věnována polovina, tak úvazek na projektu je 0,25 (tj. 10 hodin/týdně).</t>
        </r>
      </text>
    </comment>
    <comment ref="I22" authorId="0">
      <text>
        <r>
          <rPr>
            <b/>
            <sz val="8"/>
            <color indexed="81"/>
            <rFont val="Tahoma"/>
            <family val="2"/>
            <charset val="238"/>
          </rPr>
          <t>Uveďte počet měsíců, po které bude zaměstnanec pracovat na projektu (s úvazkem uvedeným v předchozím sloupci).</t>
        </r>
      </text>
    </comment>
    <comment ref="K22" authorId="0">
      <text>
        <r>
          <rPr>
            <b/>
            <sz val="8"/>
            <color indexed="81"/>
            <rFont val="Tahoma"/>
            <family val="2"/>
            <charset val="238"/>
          </rPr>
          <t>Uveďte částku z celkové výše mzdových nákladů u daného zaměstnance, kterou požadujete financovat z nadačního příspěvku.
Uvedená částka přirozeně nemůže být vyšší než částka uvedená v sloupci J.
Uvádějte pouze celočíselné hodnoty (zaokrouhlete Váš požadavek na celá čísla).</t>
        </r>
      </text>
    </comment>
    <comment ref="B35" authorId="0">
      <text>
        <r>
          <rPr>
            <b/>
            <sz val="8"/>
            <color indexed="81"/>
            <rFont val="Tahoma"/>
            <family val="2"/>
            <charset val="238"/>
          </rPr>
          <t>Uveďte pozici (roli) daného zaměstnance v rámci projektového týmu.
Pokud se stejný typ pozice objevuje u více uvedených zaměstnanců, rozlište je dále číselně (např. Vychovatel 1, Vychovatel 2).</t>
        </r>
      </text>
    </comment>
    <comment ref="C35" authorId="0">
      <text>
        <r>
          <rPr>
            <b/>
            <sz val="8"/>
            <color indexed="81"/>
            <rFont val="Tahoma"/>
            <family val="2"/>
            <charset val="238"/>
          </rPr>
          <t>Uveďte jméno daného zaměstnance v rámci projektového týmu.
Pokud se jedná o nově založenou pozici vložte "Nový pracovník"</t>
        </r>
      </text>
    </comment>
    <comment ref="F35" authorId="0">
      <text>
        <r>
          <rPr>
            <b/>
            <sz val="8"/>
            <color indexed="81"/>
            <rFont val="Tahoma"/>
            <family val="2"/>
            <charset val="238"/>
          </rPr>
          <t>Uveďte hodinovou sazbu odměny z DPP (hrubá mzda včetně DPFO).</t>
        </r>
      </text>
    </comment>
    <comment ref="G35" authorId="0">
      <text>
        <r>
          <rPr>
            <b/>
            <sz val="8"/>
            <color indexed="81"/>
            <rFont val="Tahoma"/>
            <family val="2"/>
            <charset val="238"/>
          </rPr>
          <t>Uveďte počet hodin odpracovaných na projektu.</t>
        </r>
      </text>
    </comment>
    <comment ref="H35" authorId="0">
      <text>
        <r>
          <rPr>
            <b/>
            <sz val="8"/>
            <color indexed="81"/>
            <rFont val="Tahoma"/>
            <family val="2"/>
            <charset val="238"/>
          </rPr>
          <t>Uveďte součet nákladů za celé projektové období.</t>
        </r>
      </text>
    </comment>
    <comment ref="K35" authorId="0">
      <text>
        <r>
          <rPr>
            <b/>
            <sz val="8"/>
            <color indexed="81"/>
            <rFont val="Tahoma"/>
            <family val="2"/>
            <charset val="238"/>
          </rPr>
          <t>Uveďte částku z celkové výše mzdových nákladů u daného zaměstnance, kterou požadujete financovat z nadačního příspěvku.
Uvedená částka přirozeně nemůže být vyšší než částka uvedená v sloupci J.
Uvádějte pouze celočíselné hodnoty (zaokrouhlete váš požadavek na celá čísla).</t>
        </r>
      </text>
    </comment>
  </commentList>
</comments>
</file>

<file path=xl/comments5.xml><?xml version="1.0" encoding="utf-8"?>
<comments xmlns="http://schemas.openxmlformats.org/spreadsheetml/2006/main">
  <authors>
    <author>Zálepa Emil</author>
    <author>Šváchová Alena</author>
  </authors>
  <commentList>
    <comment ref="B10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Vyberte rozpočtovou kapitolu, která se automaticky kumulují do celkového rozpočtu (Rozp) v dané kapitole.
Pozor: Neurčíte-li rozpočtovou kapitolu, nepromítne se v celkovém rozpočtu!
</t>
        </r>
      </text>
    </comment>
    <comment ref="C10" authorId="0">
      <text>
        <r>
          <rPr>
            <b/>
            <sz val="8"/>
            <color indexed="81"/>
            <rFont val="Tahoma"/>
            <family val="2"/>
            <charset val="238"/>
          </rPr>
          <t>Uveďte výši projektových nákladů k dané rozpočtové položce za celou dobu realizace projektu.
Uvádějte pouze celočíselné hodnoty (zaokrouhlete váš odhad na celá čísla).
V případě Kapitoly 1. se údaj načte automaticky z listu Rozp_Zam.</t>
        </r>
      </text>
    </comment>
    <comment ref="D10" authorId="0">
      <text>
        <r>
          <rPr>
            <b/>
            <sz val="8"/>
            <color indexed="81"/>
            <rFont val="Tahoma"/>
            <family val="2"/>
            <charset val="238"/>
          </rPr>
          <t>Uveďte počet jednotek a typ jednotky. Např. 24 měsíců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Uveďte bližší popis k dané rozpočtové položce - ve vztahu k částce uvedené v sloupci C.
Blíže definujte co je náplní položky a uveďte kvantifikaci nakupovaných vstupů.
Vysvětlete relevanci dané rozpočtové položky k obsahu projektu - pokud tato souvislost není zřejmá z popisu projektu v jiných částech žádosti. Můžete uvést odkaz na konkrétní aktivitu.
V případě Kapitoly 1. se údaje do rozpočtu načítají automaticky z listu Rozp_Zam_Tem
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38"/>
          </rPr>
          <t>Uveďte částku, o kterou žádáte.
Uvedená částka přirozeně nemůže být vyšší než částka uvedená v sloupci C.
Uvádějte pouze celočíselné hodnoty (zaokrouhlete váš požadavek na celá čísla).
V případě, že celkové náklady obsahují DPH, je nutné, aby požadavek na financování kryl pouze základ daně nikoliv Celou částku.</t>
        </r>
      </text>
    </comment>
    <comment ref="G10" authorId="0">
      <text>
        <r>
          <rPr>
            <b/>
            <sz val="8"/>
            <color indexed="81"/>
            <rFont val="Tahoma"/>
            <family val="2"/>
            <charset val="238"/>
          </rPr>
          <t>Uveďte číslo aktivity, ke které se váže nákladová položka. 
V případě, že se jedná o průřezový náklad celého projektu nechte pole prázdné.
Průřezovým nákladem se myslí takový náklad, který se využívá ve všech aktivitách v jednotlivých fázích projektu.</t>
        </r>
      </text>
    </comment>
    <comment ref="B11" authorId="1">
      <text>
        <r>
          <rPr>
            <b/>
            <sz val="8"/>
            <color indexed="81"/>
            <rFont val="Tahoma"/>
            <family val="2"/>
            <charset val="238"/>
          </rPr>
          <t>Nepřímé projektové náklady jsou uznatelné náklady projektu. Nelze je však hradit z nadačního příspěvku.
Proto nelze vyplnit nepřímé náklady ve sloupci Požadavek na financování z nadačního příspěvku.</t>
        </r>
      </text>
    </comment>
  </commentList>
</comments>
</file>

<file path=xl/comments6.xml><?xml version="1.0" encoding="utf-8"?>
<comments xmlns="http://schemas.openxmlformats.org/spreadsheetml/2006/main">
  <authors>
    <author>Zálepa Emil</author>
  </authors>
  <commentList>
    <comment ref="C8" authorId="0">
      <text>
        <r>
          <rPr>
            <b/>
            <sz val="8"/>
            <color indexed="81"/>
            <rFont val="Tahoma"/>
            <family val="2"/>
            <charset val="238"/>
          </rPr>
          <t>Uveďte výši projektových nákladů k dané rozpočtové položce za celou dobu realizace projektu.
Uvádějte pouze celočíselné hodnoty (zaokrouhlete Váš odhad na celá čísla).
V případě Kapitoly 1. se údaj načítá automaticky z listu Rozpočet_Zaměstnanci.</t>
        </r>
      </text>
    </comment>
  </commentList>
</comments>
</file>

<file path=xl/comments7.xml><?xml version="1.0" encoding="utf-8"?>
<comments xmlns="http://schemas.openxmlformats.org/spreadsheetml/2006/main">
  <authors>
    <author>Zálepa Emil</author>
  </authors>
  <commentList>
    <comment ref="C8" authorId="0">
      <text>
        <r>
          <rPr>
            <b/>
            <sz val="8"/>
            <color indexed="81"/>
            <rFont val="Tahoma"/>
            <family val="2"/>
            <charset val="238"/>
          </rPr>
          <t>Uveďte jednotlivé předpokládané zdroje financování projektu.</t>
        </r>
      </text>
    </comment>
    <comment ref="D8" authorId="0">
      <text>
        <r>
          <rPr>
            <b/>
            <sz val="8"/>
            <color indexed="81"/>
            <rFont val="Tahoma"/>
            <family val="2"/>
            <charset val="238"/>
          </rPr>
          <t>Suma projektových nákladů, které budou financovány z daného zdroje</t>
        </r>
      </text>
    </comment>
    <comment ref="D9" authorId="0">
      <text>
        <r>
          <rPr>
            <b/>
            <sz val="8"/>
            <color indexed="81"/>
            <rFont val="Tahoma"/>
            <family val="2"/>
            <charset val="238"/>
          </rPr>
          <t>Částka je načítána automaticky z listu Rozpočet_Struktura (údaj v sloupci D v řádku Celkové projektové náklady).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38"/>
          </rPr>
          <t>grant;
dotace;
nadační příspěvek;
účelový dar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38"/>
          </rPr>
          <t>Uveďte jednu z možností – dle vysvětlení pod tabulkou.</t>
        </r>
      </text>
    </comment>
  </commentList>
</comments>
</file>

<file path=xl/sharedStrings.xml><?xml version="1.0" encoding="utf-8"?>
<sst xmlns="http://schemas.openxmlformats.org/spreadsheetml/2006/main" count="471" uniqueCount="302">
  <si>
    <t>Návod:</t>
  </si>
  <si>
    <t>1.</t>
  </si>
  <si>
    <t>2.</t>
  </si>
  <si>
    <t>Název projektu</t>
  </si>
  <si>
    <t>Identifikace projektu</t>
  </si>
  <si>
    <t>Povinná pole jsou označena světle modrou barvou:</t>
  </si>
  <si>
    <t>Povinné pole</t>
  </si>
  <si>
    <t>3.</t>
  </si>
  <si>
    <t>Anotace projektu</t>
  </si>
  <si>
    <t>4.</t>
  </si>
  <si>
    <t>5.</t>
  </si>
  <si>
    <t>Vztah projektu k vybranému tématu</t>
  </si>
  <si>
    <t>Kontrolní součet:</t>
  </si>
  <si>
    <t>Název organizace</t>
  </si>
  <si>
    <t>Právní forma</t>
  </si>
  <si>
    <t>IČ</t>
  </si>
  <si>
    <t>Statutární orgán</t>
  </si>
  <si>
    <t>Hlavní aktivity organizace</t>
  </si>
  <si>
    <t>Akreditované činnosti</t>
  </si>
  <si>
    <t>Počet dobrovolníků</t>
  </si>
  <si>
    <t>Údaje o žadateli</t>
  </si>
  <si>
    <t>Identifikace organizace</t>
  </si>
  <si>
    <t>6.</t>
  </si>
  <si>
    <t>Aktivity organizace</t>
  </si>
  <si>
    <t>Kontaktní údaje</t>
  </si>
  <si>
    <t>Bankovní účet</t>
  </si>
  <si>
    <t>Adresa sídla</t>
  </si>
  <si>
    <t>Ulice</t>
  </si>
  <si>
    <t>PSČ</t>
  </si>
  <si>
    <t>Město</t>
  </si>
  <si>
    <t>Poštovní adresa</t>
  </si>
  <si>
    <t>Kontaktní osoba</t>
  </si>
  <si>
    <t>Pracovní pozice</t>
  </si>
  <si>
    <t>Telefon</t>
  </si>
  <si>
    <t>E-mail</t>
  </si>
  <si>
    <t>Web</t>
  </si>
  <si>
    <t>7.</t>
  </si>
  <si>
    <t>a,</t>
  </si>
  <si>
    <t>b,</t>
  </si>
  <si>
    <t>c,</t>
  </si>
  <si>
    <t>d,</t>
  </si>
  <si>
    <t>Členství v asociaci/střešní org.</t>
  </si>
  <si>
    <t>Jméno osoby</t>
  </si>
  <si>
    <t>Souhlasy a prohlášení</t>
  </si>
  <si>
    <t>Souhlas se zveřejněním projektu</t>
  </si>
  <si>
    <t>Souhlasím s poskytnutím veškerých informací (vyjma osobních dat) týkajících se projektové žádosti, včetně jejích příloh veřejnosti.</t>
  </si>
  <si>
    <t>Souhlas se zpracováním osobních údajů</t>
  </si>
  <si>
    <t>Čestné prohlášení o žadateli</t>
  </si>
  <si>
    <t>Žádající NNO má splněné veškeré závazky související s úhradou příspěvku zdravotního pojištění, sociálního zabezpečení nebo daňovými odvody vyplývajícími z právních předpisů.</t>
  </si>
  <si>
    <t>Čestné prohlášení o projektu</t>
  </si>
  <si>
    <t>Prohlašuji, že všechny informace poskytnuté v projektové žádosti jsou pravdivé.</t>
  </si>
  <si>
    <t>Souhlas s podmínkami programu</t>
  </si>
  <si>
    <t>Místo realizace (obec)</t>
  </si>
  <si>
    <t>Požadovaná částka</t>
  </si>
  <si>
    <t>Celkové náklady</t>
  </si>
  <si>
    <t>Doba realizace projektu</t>
  </si>
  <si>
    <t>Charakteristika dětí</t>
  </si>
  <si>
    <t>Popis výchozí situace</t>
  </si>
  <si>
    <t>Výstupy a ukazatele úspěchu</t>
  </si>
  <si>
    <t>Metodologie</t>
  </si>
  <si>
    <t>Udržitelnost</t>
  </si>
  <si>
    <t>Zkušenosti organizace relevantní pro projekt</t>
  </si>
  <si>
    <t>Počet zaměstnanců</t>
  </si>
  <si>
    <t xml:space="preserve">Datum a číslo registrace </t>
  </si>
  <si>
    <t>Místo realizace</t>
  </si>
  <si>
    <t>CZ 01 – Praha</t>
  </si>
  <si>
    <t>CZ 02 – Střední Čechy</t>
  </si>
  <si>
    <t>CZ 03 - Jihozápad (Jihočeský, Plzeňský kraj)</t>
  </si>
  <si>
    <t>CZ 04 – Severozápad (Ústecký, Karlovarský kraj)</t>
  </si>
  <si>
    <t>CZ 05 - Severovýchod (Liberecký, Královehradecký, Pardubický kraj)</t>
  </si>
  <si>
    <t>CZ 06 - Jihovýchod (Vysočina, Jihomoravský kraj)</t>
  </si>
  <si>
    <t>CZ 07 - Střední Morava (Olomoucký, Zlínský kraj)</t>
  </si>
  <si>
    <t>CZ 08 - Moravskoslezsko (Moravskoslezský kraj)</t>
  </si>
  <si>
    <t>Kč</t>
  </si>
  <si>
    <t>Rozpočet, harmonogram a oblast projektu</t>
  </si>
  <si>
    <t>Věk</t>
  </si>
  <si>
    <t>Počet</t>
  </si>
  <si>
    <t>Celkem</t>
  </si>
  <si>
    <t>Čím jsou děti ohrožené</t>
  </si>
  <si>
    <t>Počet dětí</t>
  </si>
  <si>
    <t>výchovnými a vývojovými problémy – VVP</t>
  </si>
  <si>
    <t>životem mimo vlastní rodinu – ŽMR</t>
  </si>
  <si>
    <t>týráním, zneužíváním a zanedbáváním - TZ</t>
  </si>
  <si>
    <t>tělesným, duševním nebo smyslovým postižením - ZP</t>
  </si>
  <si>
    <t>drogovou či jinou závislostí - DZ</t>
  </si>
  <si>
    <t>pokud jiné tak</t>
  </si>
  <si>
    <t>8.</t>
  </si>
  <si>
    <t>Popis aktivit projektu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</si>
  <si>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</si>
  <si>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</si>
  <si>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</si>
  <si>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</si>
  <si>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</si>
  <si>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</si>
  <si>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</si>
  <si>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</si>
  <si>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</si>
  <si>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</si>
  <si>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</si>
  <si>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</si>
  <si>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Ukazatel</t>
  </si>
  <si>
    <t>Způsob ověření</t>
  </si>
  <si>
    <t>Harmonogram projektu</t>
  </si>
  <si>
    <t>Aktivita</t>
  </si>
  <si>
    <t>Vyber typ žádosti</t>
  </si>
  <si>
    <t>Generování formuláře pro žadatele</t>
  </si>
  <si>
    <t>Číslo projektu NROS:</t>
  </si>
  <si>
    <t>Vše vidět</t>
  </si>
  <si>
    <t>Číslo aktivity</t>
  </si>
  <si>
    <t>Název aktivity</t>
  </si>
  <si>
    <t>Číslo projektu:</t>
  </si>
  <si>
    <t>Název projektu:</t>
  </si>
  <si>
    <t>Název organizace:</t>
  </si>
  <si>
    <t>Zaměstnanci na pracovní poměr:</t>
  </si>
  <si>
    <t>Jméno a příjmení</t>
  </si>
  <si>
    <t>Pozice v projektovém týmu</t>
  </si>
  <si>
    <t>Dosaž. vzdělání</t>
  </si>
  <si>
    <t>Doba odborné praxe (počet let)</t>
  </si>
  <si>
    <t>Měsíční superhrubá mzda
pro plný úvazek</t>
  </si>
  <si>
    <t>Úvazek na projektu</t>
  </si>
  <si>
    <t>Počet měsíců v projektu</t>
  </si>
  <si>
    <t>Mzdové náklady vztahující se k projektu</t>
  </si>
  <si>
    <t>Zaměstnanci na DPČ:</t>
  </si>
  <si>
    <t>Zaměstnanci na DPP:</t>
  </si>
  <si>
    <t>Hodinová sazba</t>
  </si>
  <si>
    <t>Počet hodin v projektu</t>
  </si>
  <si>
    <t>Výše projektových nákladů</t>
  </si>
  <si>
    <t>Kapitola 1. MZDOVÉ NÁKLADY</t>
  </si>
  <si>
    <t>Součet Kapitola 1.</t>
  </si>
  <si>
    <t>Kapitola 2. VYBAVENÍ A SPOTŘEBNÍ MATERIÁL</t>
  </si>
  <si>
    <t>Součet Kapitola 2.</t>
  </si>
  <si>
    <t>Kapitola 3. CESTOVNÉ - ZAMĚSTNANCI</t>
  </si>
  <si>
    <t>Součet Kapitola 3.</t>
  </si>
  <si>
    <t>Kapitola 4. SLUŽBY PRO CÍLOVÉ SKUPINY</t>
  </si>
  <si>
    <t>Součet Kapitola 4.</t>
  </si>
  <si>
    <t>Kapitola 5. OSTATNÍ SLUŽBY</t>
  </si>
  <si>
    <t>Součet Kapitola 5.</t>
  </si>
  <si>
    <t>Kapitola 6. INVESTIČNÍ NÁKLADY - pořízení nebo zhodnocení dlouhodobého majetku</t>
  </si>
  <si>
    <t>Součet Kapitola 6.</t>
  </si>
  <si>
    <t>Kapitola 7. NEPŘÍMÉ PROJEKTOVÉ NÁKLADY</t>
  </si>
  <si>
    <t>CELKOVÉ PROJEKTOVÉ NÁKLADY</t>
  </si>
  <si>
    <t>13. ročník</t>
  </si>
  <si>
    <t>Organizace:</t>
  </si>
  <si>
    <t>Kapacita organizace</t>
  </si>
  <si>
    <t>Vedete podvojné účetnictví</t>
  </si>
  <si>
    <t>Ne</t>
  </si>
  <si>
    <t>1.11.2011 - 31.12.2013</t>
  </si>
  <si>
    <t>1.12.2011 - 31.12.2013</t>
  </si>
  <si>
    <t>1.1.2012 - 31.12.2013</t>
  </si>
  <si>
    <t>Popis aktivity</t>
  </si>
  <si>
    <t>Org_name</t>
  </si>
  <si>
    <t>Org_type</t>
  </si>
  <si>
    <t>Org_IC</t>
  </si>
  <si>
    <t>Org_Bank</t>
  </si>
  <si>
    <t>Org_register_date</t>
  </si>
  <si>
    <t>Org_statutar</t>
  </si>
  <si>
    <t>Org_activity_a</t>
  </si>
  <si>
    <t>Org_activity_b</t>
  </si>
  <si>
    <t>Org_activity_d</t>
  </si>
  <si>
    <t>Org_activity_c</t>
  </si>
  <si>
    <t>Org_acredit_activity_a</t>
  </si>
  <si>
    <t>Org_acredit_activity_b</t>
  </si>
  <si>
    <t>Org_acredit_activity_c</t>
  </si>
  <si>
    <t>Org_acredit_activity_d</t>
  </si>
  <si>
    <t>Org_social_protection</t>
  </si>
  <si>
    <t>Org_asociation</t>
  </si>
  <si>
    <t>Org_adr_street</t>
  </si>
  <si>
    <t>Org_adr_house_number</t>
  </si>
  <si>
    <t>Org_adr_PSC</t>
  </si>
  <si>
    <t>Org_adr_city</t>
  </si>
  <si>
    <t>Org_post_adr_street</t>
  </si>
  <si>
    <t>Org_post_adr_house_number</t>
  </si>
  <si>
    <t>Org_post_adr_PSC</t>
  </si>
  <si>
    <t>Org_post_adr_city</t>
  </si>
  <si>
    <t>Org_WWW</t>
  </si>
  <si>
    <t>Org_employes</t>
  </si>
  <si>
    <t>Ogr_voluntaries</t>
  </si>
  <si>
    <t>Org_accounting</t>
  </si>
  <si>
    <t>Technická poznámka k formuláři:</t>
  </si>
  <si>
    <t>Cíl projektu</t>
  </si>
  <si>
    <t>Požadavek na financování z nadačního příspěvku</t>
  </si>
  <si>
    <t>Zkontrolujte údaje ve formuláři a formulář vytiskněte</t>
  </si>
  <si>
    <t>U čísel vyplňovaných polí naleznete v červeném rohu návodné komentáře.</t>
  </si>
  <si>
    <t>Kombinace Roční - Individuální</t>
  </si>
  <si>
    <t>Kombinace Tématický - Individuální</t>
  </si>
  <si>
    <t>Odkaz na výroční zprávu</t>
  </si>
  <si>
    <t>Rozpočet - Zaměstnanci</t>
  </si>
  <si>
    <t>Rozpočet - Struktura</t>
  </si>
  <si>
    <t>PROJEKTOVÉ NÁKLADY</t>
  </si>
  <si>
    <t>Příprava aktivity</t>
  </si>
  <si>
    <t>Realizace aktivity</t>
  </si>
  <si>
    <t>P</t>
  </si>
  <si>
    <t>R</t>
  </si>
  <si>
    <t>Org_Report</t>
  </si>
  <si>
    <t>Tem_name</t>
  </si>
  <si>
    <t>Tem_ID</t>
  </si>
  <si>
    <t>Tem_Total</t>
  </si>
  <si>
    <t>Tem_Requested</t>
  </si>
  <si>
    <t>Tem_Kontakt_name</t>
  </si>
  <si>
    <t>Tem_Kontakt_tel</t>
  </si>
  <si>
    <t>Tem_Kontakt_mail</t>
  </si>
  <si>
    <t>Tem_nuts</t>
  </si>
  <si>
    <t>Tem_obec</t>
  </si>
  <si>
    <t>Tem_doba</t>
  </si>
  <si>
    <t>Tem_oblast</t>
  </si>
  <si>
    <t>Tem_deti</t>
  </si>
  <si>
    <t>Typ</t>
  </si>
  <si>
    <t>Číslo popisné/orientační</t>
  </si>
  <si>
    <t>Počet znaků:</t>
  </si>
  <si>
    <t>Komentář</t>
  </si>
  <si>
    <t>Smazat</t>
  </si>
  <si>
    <t>Unikátní kód:</t>
  </si>
  <si>
    <t>Máte registrovanou službu Krizová pomoc?</t>
  </si>
  <si>
    <t>Region realizace (NUTS II)</t>
  </si>
  <si>
    <t>k datu podání žádosti</t>
  </si>
  <si>
    <t>LIST NEVYPLŇOVAT!</t>
  </si>
  <si>
    <t>Doba realizace</t>
  </si>
  <si>
    <t>Anotace projektu anglická verze</t>
  </si>
  <si>
    <t>Identifikace prioritní oblasti</t>
  </si>
  <si>
    <t>Charakteristika cílové skupiny</t>
  </si>
  <si>
    <t>Delete</t>
  </si>
  <si>
    <t>Plánované rozšíření poskytované služby</t>
  </si>
  <si>
    <t>Plánované počty hodin poskytované služby v rámci projektu</t>
  </si>
  <si>
    <t>Číslo položky</t>
  </si>
  <si>
    <t>Popis</t>
  </si>
  <si>
    <t>1. 1.</t>
  </si>
  <si>
    <t>Pracovní smlouvy</t>
  </si>
  <si>
    <t>1. 2.</t>
  </si>
  <si>
    <t>Dohody o pracovní činnosti</t>
  </si>
  <si>
    <t>1. 3.</t>
  </si>
  <si>
    <t>Dohody o provedení práce</t>
  </si>
  <si>
    <t>2.1</t>
  </si>
  <si>
    <t>2.2</t>
  </si>
  <si>
    <t>Kapitola 2. DPH</t>
  </si>
  <si>
    <t>3.1</t>
  </si>
  <si>
    <t>3.2</t>
  </si>
  <si>
    <t>Kapitola 3. DPH</t>
  </si>
  <si>
    <t>4.1</t>
  </si>
  <si>
    <t>4.2</t>
  </si>
  <si>
    <t>Kapitola 4. DPH</t>
  </si>
  <si>
    <t>5.1</t>
  </si>
  <si>
    <t>5.2</t>
  </si>
  <si>
    <t>Kapitola 5. DPH</t>
  </si>
  <si>
    <t>6.1</t>
  </si>
  <si>
    <t>6.2</t>
  </si>
  <si>
    <t>Kapitola 6. DPH</t>
  </si>
  <si>
    <t>Měsíční hrubá mzda
pro plný úvazek</t>
  </si>
  <si>
    <t>Případné odvody</t>
  </si>
  <si>
    <t>Podíl financování</t>
  </si>
  <si>
    <t>Kontrolní součet</t>
  </si>
  <si>
    <t>Pro správné vyplnění formuláře povolte obsah.</t>
  </si>
  <si>
    <t>U jednotlivých textových polí prosím nepřekračujte 500 znaků, došlo by k chybnému zobrazení při tisku.</t>
  </si>
  <si>
    <t>Stav na počátku projektu</t>
  </si>
  <si>
    <t>Stav na konci projektu</t>
  </si>
  <si>
    <t>Počet jednotek</t>
  </si>
  <si>
    <t>Nepřímé projektové náklady</t>
  </si>
  <si>
    <t>Celkové náklady projektu</t>
  </si>
  <si>
    <t>24 měsíců</t>
  </si>
  <si>
    <t>Souhrný projektový rozpočet</t>
  </si>
  <si>
    <t>Pole, která není nutné vyplňovat, zůstávají bílá.</t>
  </si>
  <si>
    <t>Počet dětí, kterým bude v rámci projektu poskytnuta pomoc</t>
  </si>
  <si>
    <t>Tento formulář Vás provede přípravou žádosti NROS o příspěvek z programu Včasná pomoc dětem</t>
  </si>
  <si>
    <t xml:space="preserve">Vyplňte zobrazené listy </t>
  </si>
  <si>
    <t>Rozpočet - Zdroje</t>
  </si>
  <si>
    <t xml:space="preserve">                                                ZDROJE FINANCOVÁNÍ PROJEKTOVÝCH NÁKLADŮ</t>
  </si>
  <si>
    <t>Suma</t>
  </si>
  <si>
    <t>%</t>
  </si>
  <si>
    <t xml:space="preserve">Nadační příspěvek NROS </t>
  </si>
  <si>
    <t>Jiné příspěvky od donátorů</t>
  </si>
  <si>
    <t>Poskytovatel</t>
  </si>
  <si>
    <t>Typ příspěvku</t>
  </si>
  <si>
    <t>Stav žádosti</t>
  </si>
  <si>
    <t>Vlastní prostředky žadatele</t>
  </si>
  <si>
    <t>Přímé výnosy projektu</t>
  </si>
  <si>
    <t>CELKOVÉ ZDROJE</t>
  </si>
  <si>
    <r>
      <rPr>
        <b/>
        <sz val="11"/>
        <color indexed="9"/>
        <rFont val="Calibri"/>
        <family val="2"/>
        <charset val="238"/>
      </rPr>
      <t xml:space="preserve">Stav žádosti
</t>
    </r>
    <r>
      <rPr>
        <sz val="11"/>
        <color indexed="9"/>
        <rFont val="Calibri"/>
        <family val="2"/>
        <charset val="238"/>
      </rPr>
      <t>zvolte jednu z možností (</t>
    </r>
    <r>
      <rPr>
        <b/>
        <sz val="12"/>
        <color indexed="9"/>
        <rFont val="Calibri"/>
        <family val="2"/>
        <charset val="238"/>
      </rPr>
      <t>A</t>
    </r>
    <r>
      <rPr>
        <sz val="11"/>
        <color indexed="9"/>
        <rFont val="Calibri"/>
        <family val="2"/>
        <charset val="238"/>
      </rPr>
      <t xml:space="preserve">, </t>
    </r>
    <r>
      <rPr>
        <b/>
        <sz val="12"/>
        <color indexed="9"/>
        <rFont val="Calibri"/>
        <family val="2"/>
        <charset val="238"/>
      </rPr>
      <t>B</t>
    </r>
    <r>
      <rPr>
        <sz val="11"/>
        <color indexed="9"/>
        <rFont val="Calibri"/>
        <family val="2"/>
        <charset val="238"/>
      </rPr>
      <t xml:space="preserve"> nebo </t>
    </r>
    <r>
      <rPr>
        <b/>
        <sz val="12"/>
        <color indexed="9"/>
        <rFont val="Calibri"/>
        <family val="2"/>
        <charset val="238"/>
      </rPr>
      <t>C</t>
    </r>
    <r>
      <rPr>
        <sz val="11"/>
        <color indexed="9"/>
        <rFont val="Calibri"/>
        <family val="2"/>
        <charset val="238"/>
      </rPr>
      <t>):</t>
    </r>
  </si>
  <si>
    <t>Žádost o příspěvek</t>
  </si>
  <si>
    <t>Celkové projektové náklady</t>
  </si>
  <si>
    <t>Nepřímé projektové náklady nelze hradit z nadačního příspěvku.</t>
  </si>
  <si>
    <t>List Hlavička a Rozp generují údaje z ostatních listů - NEVYPLŇUJTE JE! List Hlavička v tištěné podobě podepište!</t>
  </si>
  <si>
    <t>prosím odstranit</t>
  </si>
  <si>
    <t>Žádost může podat pouze registrovaná sociální služba.</t>
  </si>
  <si>
    <t>Sociální služba</t>
  </si>
  <si>
    <t>Popište způsob přenosu zahraničních zkušeností do ČR, je-li to součástí projektového záměru</t>
  </si>
  <si>
    <t>Pokud plánujete inovativní propagaci služby v rámci projektu, popište ji</t>
  </si>
  <si>
    <t xml:space="preserve"> </t>
  </si>
  <si>
    <t>Souhlasím se zařazením poskytnutých osobních údajů do grantové databáze Nadace rozvoje občanské společnosti a jejich dalším zpracováním Nadací za účelem vyhodnocení žádosti o nadační příspěvek, a to do odvolání mého souhlasu. Veškerá osobní data budou chráněna v souladu se zněním zákona č. 101/2000 Sb., o ochraně osobních údajů. NROS byla zaregistrována na Úřadě pro ochranu osobních údajů pod číslem 00000883/001 dne 14. 2. 2001.</t>
  </si>
  <si>
    <t>0–5</t>
  </si>
  <si>
    <t>6–10</t>
  </si>
  <si>
    <t>11–14</t>
  </si>
  <si>
    <t>15–18</t>
  </si>
  <si>
    <t>Aktivity projektu zařaďte do harmonogramu projektu. Harmonogram musí obsahovat především dobu přípravy a trvání jednotlivých činností, které budou prováděny za účelem dosažení cíle projektu. Kliknutím na buňku se Vám nabídne možnost P – příprava aktivity nebo R – realizace aktivity. Pokud chcete vyplněné pole opravit/změnit, použijte Delete.</t>
  </si>
  <si>
    <t>Mezisoučet – Přímé projektové náklady</t>
  </si>
  <si>
    <t>Kapitola 6. INVESTIČNÍ NÁKLADY – pořízení nebo zhodnocení dlouhodobého majetku</t>
  </si>
  <si>
    <r>
      <rPr>
        <b/>
        <sz val="12"/>
        <color indexed="9"/>
        <rFont val="Calibri"/>
        <family val="2"/>
        <charset val="238"/>
      </rPr>
      <t>A</t>
    </r>
    <r>
      <rPr>
        <sz val="11"/>
        <color indexed="9"/>
        <rFont val="Calibri"/>
        <family val="2"/>
        <charset val="238"/>
      </rPr>
      <t xml:space="preserve"> – schválená žádost (použijte v případě, že donátor již danou žádost schválil, a finanční prostředky z daného zdroje jsou tedy v zásadě garantovány)</t>
    </r>
  </si>
  <si>
    <r>
      <rPr>
        <b/>
        <sz val="12"/>
        <color indexed="9"/>
        <rFont val="Calibri"/>
        <family val="2"/>
        <charset val="238"/>
      </rPr>
      <t>B</t>
    </r>
    <r>
      <rPr>
        <sz val="11"/>
        <color indexed="9"/>
        <rFont val="Calibri"/>
        <family val="2"/>
        <charset val="238"/>
      </rPr>
      <t xml:space="preserve"> – podaná žádost (použijte v případě, že donátor již danou žádost obdržel a finanční prostředky z daného zdroje jsou schvalovány)</t>
    </r>
  </si>
  <si>
    <r>
      <rPr>
        <b/>
        <sz val="12"/>
        <color indexed="9"/>
        <rFont val="Calibri"/>
        <family val="2"/>
        <charset val="238"/>
      </rPr>
      <t>C</t>
    </r>
    <r>
      <rPr>
        <sz val="11"/>
        <color indexed="9"/>
        <rFont val="Calibri"/>
        <family val="2"/>
        <charset val="238"/>
      </rPr>
      <t xml:space="preserve"> – žádost zatím nebyla podána (použijte v případě, že se tuto žádost teprve chystáte podat)</t>
    </r>
  </si>
  <si>
    <t>24měsíční (1. 7. 2017 – 30. 6. 2019) projekt zaměřený na prioritní oblasti: 1. Krizová pomoc; 2. Služby rané péče</t>
  </si>
  <si>
    <t>Souhlasím s termíny a podmínkami platnými pro veřejné výběrové řízení k programu Včasná pomoc dětem vyhlášené dne 3. dubna 2017, jež jsou uvedeny v Příručce k veřejnému výběrovému řízení.</t>
  </si>
  <si>
    <t>Na majetek žádající NNO nebyl prohlášen konkurz, nebylo potvrzeno nucené vyrovnání, eventuálně nebyl zamítnut návrh na prohlášení pro nedostatek majetku. Proti žádající NNO není veden výkon rozhodnutí, není v úpadku nebo v likvidaci dle zákona č. 182/2006 Sb., o úpadku a způsobech jeho řešení (insolvenční zákon).</t>
  </si>
  <si>
    <t>1. 7. 2017-30. 6. 2019</t>
  </si>
  <si>
    <t xml:space="preserve">Po kontrole tištěné žádosti a vložení do obálky k odeslání poštou odešlete elektronicky na adresu: hodnocenivpd@nros.cz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</si>
</sst>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Kč&quot;_-;\-* #,##0.00\ &quot;Kč&quot;_-;_-* &quot;-&quot;??\ &quot;Kč&quot;_-;_-@_-"/>
    <numFmt numFmtId="164" formatCode="#,##0.00_ ;[Red]\-#,##0.00\ "/>
    <numFmt numFmtId="165" formatCode="#,##0_ ;[Red]\-#,##0\ "/>
    <numFmt numFmtId="166" formatCode="#,##0\ &quot;Kč&quot;"/>
    <numFmt numFmtId="167" formatCode="0.0000"/>
    <numFmt numFmtId="168" formatCode="#,##0\ _K_č"/>
    <numFmt numFmtId="169" formatCode="mm/yyyy"/>
    <numFmt numFmtId="170" formatCode="_-* #,##0\ [$€-1]_-;\-* #,##0\ [$€-1]_-;_-* &quot;-&quot;??\ [$€-1]_-;_-@_-"/>
    <numFmt numFmtId="171" formatCode="_-* #,##0\ [$Kč-405]_-;\-* #,##0\ [$Kč-405]_-;_-* &quot;-&quot;??\ [$Kč-405]_-;_-@_-"/>
    <numFmt numFmtId="172" formatCode="_-* #,##0\ &quot;Kč&quot;_-;\-* #,##0\ &quot;Kč&quot;_-;_-* &quot;-&quot;??\ &quot;Kč&quot;_-;_-@_-"/>
    <numFmt numFmtId="173" formatCode="###,##0"/>
    <numFmt numFmtId="174" formatCode="0_ ;[Red]\-0\ "/>
    <numFmt numFmtId="175" formatCode="0.0"/>
  </numFmts>
  <fonts count="45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93">
    <xf numFmtId="0" fontId="0" fillId="0" borderId="0" xfId="0"/>
    <xf numFmtId="0" fontId="7" fillId="0" borderId="0" xfId="0" applyFont="1"/>
    <xf numFmtId="0" fontId="1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0" xfId="0" applyFill="1" applyBorder="1"/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0" fontId="0" fillId="0" borderId="7" xfId="0" applyFill="1" applyBorder="1"/>
    <xf numFmtId="0" fontId="0" fillId="2" borderId="0" xfId="0" applyFill="1" applyBorder="1"/>
    <xf numFmtId="0" fontId="0" fillId="2" borderId="4" xfId="0" applyFill="1" applyBorder="1"/>
    <xf numFmtId="0" fontId="7" fillId="0" borderId="3" xfId="0" applyFont="1" applyBorder="1"/>
    <xf numFmtId="0" fontId="7" fillId="0" borderId="0" xfId="0" applyFont="1" applyBorder="1"/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7" xfId="0" applyBorder="1"/>
    <xf numFmtId="0" fontId="7" fillId="0" borderId="8" xfId="0" applyFont="1" applyBorder="1"/>
    <xf numFmtId="0" fontId="7" fillId="0" borderId="9" xfId="0" applyFont="1" applyBorder="1"/>
    <xf numFmtId="0" fontId="0" fillId="0" borderId="9" xfId="0" applyBorder="1"/>
    <xf numFmtId="0" fontId="0" fillId="0" borderId="10" xfId="0" applyBorder="1"/>
    <xf numFmtId="0" fontId="12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/>
    <xf numFmtId="0" fontId="15" fillId="0" borderId="0" xfId="0" applyFont="1" applyBorder="1"/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0" fillId="0" borderId="0" xfId="0" applyFill="1" applyBorder="1" applyAlignment="1"/>
    <xf numFmtId="14" fontId="7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164" fontId="0" fillId="2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16" fillId="0" borderId="0" xfId="0" applyFont="1" applyBorder="1"/>
    <xf numFmtId="0" fontId="7" fillId="3" borderId="0" xfId="0" applyFont="1" applyFill="1" applyBorder="1"/>
    <xf numFmtId="0" fontId="0" fillId="4" borderId="12" xfId="0" applyFill="1" applyBorder="1" applyAlignment="1">
      <alignment vertical="top"/>
    </xf>
    <xf numFmtId="0" fontId="0" fillId="4" borderId="12" xfId="0" applyFill="1" applyBorder="1" applyAlignment="1">
      <alignment horizontal="center" vertical="top"/>
    </xf>
    <xf numFmtId="0" fontId="0" fillId="4" borderId="13" xfId="0" applyFill="1" applyBorder="1" applyAlignment="1">
      <alignment horizontal="center"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" fontId="0" fillId="0" borderId="14" xfId="0" applyNumberFormat="1" applyBorder="1" applyAlignment="1">
      <alignment horizontal="left" vertical="top"/>
    </xf>
    <xf numFmtId="1" fontId="0" fillId="0" borderId="15" xfId="0" applyNumberFormat="1" applyBorder="1" applyAlignment="1">
      <alignment horizontal="left" vertical="top"/>
    </xf>
    <xf numFmtId="49" fontId="0" fillId="0" borderId="16" xfId="0" applyNumberFormat="1" applyBorder="1" applyAlignment="1">
      <alignment horizontal="left" vertical="top"/>
    </xf>
    <xf numFmtId="49" fontId="0" fillId="0" borderId="17" xfId="0" applyNumberFormat="1" applyBorder="1" applyAlignment="1">
      <alignment horizontal="left" vertical="top"/>
    </xf>
    <xf numFmtId="49" fontId="0" fillId="0" borderId="18" xfId="0" applyNumberFormat="1" applyBorder="1" applyAlignment="1">
      <alignment horizontal="left" vertical="top"/>
    </xf>
    <xf numFmtId="49" fontId="0" fillId="0" borderId="19" xfId="0" applyNumberFormat="1" applyBorder="1" applyAlignment="1">
      <alignment horizontal="left" vertical="top"/>
    </xf>
    <xf numFmtId="1" fontId="17" fillId="0" borderId="0" xfId="0" applyNumberFormat="1" applyFont="1" applyAlignment="1">
      <alignment vertical="top"/>
    </xf>
    <xf numFmtId="49" fontId="0" fillId="0" borderId="0" xfId="0" applyNumberFormat="1" applyAlignment="1">
      <alignment horizontal="center"/>
    </xf>
    <xf numFmtId="1" fontId="0" fillId="0" borderId="20" xfId="0" applyNumberFormat="1" applyBorder="1" applyAlignment="1">
      <alignment vertical="top"/>
    </xf>
    <xf numFmtId="1" fontId="0" fillId="0" borderId="21" xfId="0" applyNumberFormat="1" applyBorder="1" applyAlignment="1">
      <alignment vertical="top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166" fontId="0" fillId="0" borderId="0" xfId="0" applyNumberFormat="1" applyAlignment="1">
      <alignment vertical="top"/>
    </xf>
    <xf numFmtId="167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center" vertical="top"/>
    </xf>
    <xf numFmtId="168" fontId="0" fillId="0" borderId="0" xfId="0" applyNumberFormat="1" applyAlignment="1">
      <alignment vertical="top"/>
    </xf>
    <xf numFmtId="166" fontId="0" fillId="0" borderId="0" xfId="0" applyNumberFormat="1" applyAlignment="1">
      <alignment horizontal="center" vertical="top"/>
    </xf>
    <xf numFmtId="49" fontId="0" fillId="4" borderId="12" xfId="0" applyNumberFormat="1" applyFill="1" applyBorder="1" applyAlignment="1">
      <alignment vertical="top"/>
    </xf>
    <xf numFmtId="0" fontId="0" fillId="4" borderId="13" xfId="0" applyFill="1" applyBorder="1" applyAlignment="1">
      <alignment vertical="top"/>
    </xf>
    <xf numFmtId="49" fontId="0" fillId="0" borderId="3" xfId="0" applyNumberFormat="1" applyBorder="1" applyAlignment="1">
      <alignment vertical="top"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 vertical="top"/>
    </xf>
    <xf numFmtId="0" fontId="0" fillId="0" borderId="4" xfId="0" applyBorder="1" applyAlignment="1">
      <alignment vertical="top"/>
    </xf>
    <xf numFmtId="166" fontId="0" fillId="0" borderId="0" xfId="0" applyNumberFormat="1"/>
    <xf numFmtId="49" fontId="0" fillId="0" borderId="0" xfId="0" applyNumberFormat="1" applyAlignment="1">
      <alignment vertical="top"/>
    </xf>
    <xf numFmtId="0" fontId="20" fillId="0" borderId="0" xfId="0" applyFont="1" applyBorder="1" applyAlignment="1">
      <alignment horizontal="right" vertical="center"/>
    </xf>
    <xf numFmtId="0" fontId="21" fillId="0" borderId="0" xfId="0" applyFont="1"/>
    <xf numFmtId="0" fontId="20" fillId="0" borderId="0" xfId="0" applyFont="1"/>
    <xf numFmtId="0" fontId="7" fillId="0" borderId="11" xfId="0" applyFont="1" applyBorder="1" applyAlignment="1">
      <alignment horizontal="right"/>
    </xf>
    <xf numFmtId="0" fontId="0" fillId="0" borderId="11" xfId="0" applyBorder="1"/>
    <xf numFmtId="0" fontId="7" fillId="0" borderId="0" xfId="0" applyFont="1" applyFill="1" applyBorder="1"/>
    <xf numFmtId="0" fontId="7" fillId="0" borderId="8" xfId="0" applyFont="1" applyFill="1" applyBorder="1"/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14" fontId="7" fillId="0" borderId="4" xfId="0" applyNumberFormat="1" applyFont="1" applyBorder="1" applyAlignment="1">
      <alignment horizontal="center" wrapText="1"/>
    </xf>
    <xf numFmtId="0" fontId="20" fillId="0" borderId="0" xfId="0" applyFont="1" applyFill="1" applyBorder="1" applyAlignment="1">
      <alignment horizontal="right" vertical="center"/>
    </xf>
    <xf numFmtId="0" fontId="22" fillId="0" borderId="0" xfId="0" applyFont="1" applyBorder="1"/>
    <xf numFmtId="0" fontId="0" fillId="6" borderId="0" xfId="0" applyFill="1"/>
    <xf numFmtId="0" fontId="0" fillId="0" borderId="0" xfId="0" applyAlignment="1">
      <alignment wrapText="1"/>
    </xf>
    <xf numFmtId="0" fontId="0" fillId="3" borderId="0" xfId="0" applyFill="1"/>
    <xf numFmtId="0" fontId="0" fillId="0" borderId="0" xfId="0" applyFill="1"/>
    <xf numFmtId="0" fontId="7" fillId="3" borderId="0" xfId="0" applyFont="1" applyFill="1" applyBorder="1" applyAlignment="1">
      <alignment horizontal="left"/>
    </xf>
    <xf numFmtId="0" fontId="11" fillId="0" borderId="0" xfId="0" applyFont="1" applyFill="1" applyProtection="1">
      <protection locked="0"/>
    </xf>
    <xf numFmtId="0" fontId="23" fillId="0" borderId="0" xfId="0" applyFont="1" applyFill="1"/>
    <xf numFmtId="0" fontId="0" fillId="0" borderId="0" xfId="0" applyFill="1" applyBorder="1" applyAlignment="1" applyProtection="1">
      <alignment horizontal="left" vertical="top"/>
    </xf>
    <xf numFmtId="0" fontId="0" fillId="0" borderId="4" xfId="0" applyFill="1" applyBorder="1" applyAlignment="1" applyProtection="1">
      <alignment horizontal="left" vertical="top"/>
    </xf>
    <xf numFmtId="0" fontId="24" fillId="0" borderId="0" xfId="0" applyFont="1" applyFill="1" applyProtection="1">
      <protection locked="0"/>
    </xf>
    <xf numFmtId="0" fontId="6" fillId="0" borderId="0" xfId="0" applyFont="1"/>
    <xf numFmtId="1" fontId="0" fillId="7" borderId="27" xfId="0" applyNumberFormat="1" applyFill="1" applyBorder="1" applyAlignment="1">
      <alignment vertical="top"/>
    </xf>
    <xf numFmtId="0" fontId="0" fillId="7" borderId="14" xfId="0" applyFill="1" applyBorder="1" applyAlignment="1">
      <alignment vertical="top"/>
    </xf>
    <xf numFmtId="49" fontId="7" fillId="7" borderId="28" xfId="0" applyNumberFormat="1" applyFont="1" applyFill="1" applyBorder="1" applyAlignment="1">
      <alignment horizontal="right" vertical="top"/>
    </xf>
    <xf numFmtId="1" fontId="0" fillId="7" borderId="25" xfId="0" applyNumberFormat="1" applyFill="1" applyBorder="1" applyAlignment="1">
      <alignment vertical="top"/>
    </xf>
    <xf numFmtId="0" fontId="0" fillId="7" borderId="16" xfId="0" applyFill="1" applyBorder="1" applyAlignment="1">
      <alignment vertical="top"/>
    </xf>
    <xf numFmtId="49" fontId="7" fillId="7" borderId="29" xfId="0" applyNumberFormat="1" applyFont="1" applyFill="1" applyBorder="1" applyAlignment="1">
      <alignment horizontal="right" vertical="top"/>
    </xf>
    <xf numFmtId="1" fontId="0" fillId="7" borderId="30" xfId="0" applyNumberFormat="1" applyFill="1" applyBorder="1" applyAlignment="1">
      <alignment vertical="top"/>
    </xf>
    <xf numFmtId="0" fontId="0" fillId="7" borderId="18" xfId="0" applyFill="1" applyBorder="1" applyAlignment="1">
      <alignment vertical="top"/>
    </xf>
    <xf numFmtId="49" fontId="7" fillId="7" borderId="31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5" borderId="11" xfId="0" applyFill="1" applyBorder="1" applyAlignment="1">
      <alignment wrapText="1"/>
    </xf>
    <xf numFmtId="169" fontId="0" fillId="5" borderId="11" xfId="0" applyNumberFormat="1" applyFill="1" applyBorder="1" applyAlignment="1">
      <alignment textRotation="90"/>
    </xf>
    <xf numFmtId="0" fontId="7" fillId="0" borderId="11" xfId="0" applyFont="1" applyBorder="1" applyAlignment="1">
      <alignment horizontal="center" vertical="top"/>
    </xf>
    <xf numFmtId="0" fontId="6" fillId="8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7" fillId="0" borderId="16" xfId="0" applyNumberFormat="1" applyFont="1" applyBorder="1" applyAlignment="1">
      <alignment horizontal="left" vertical="top"/>
    </xf>
    <xf numFmtId="0" fontId="7" fillId="0" borderId="18" xfId="0" applyNumberFormat="1" applyFont="1" applyBorder="1" applyAlignment="1">
      <alignment horizontal="left" vertical="top"/>
    </xf>
    <xf numFmtId="0" fontId="0" fillId="0" borderId="3" xfId="0" applyFill="1" applyBorder="1" applyAlignment="1">
      <alignment horizontal="right" vertical="top"/>
    </xf>
    <xf numFmtId="0" fontId="0" fillId="0" borderId="0" xfId="0" applyNumberFormat="1" applyBorder="1"/>
    <xf numFmtId="49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10" borderId="0" xfId="0" applyFill="1"/>
    <xf numFmtId="0" fontId="0" fillId="11" borderId="0" xfId="0" applyFill="1"/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center" wrapText="1"/>
    </xf>
    <xf numFmtId="0" fontId="25" fillId="0" borderId="0" xfId="0" applyFont="1" applyBorder="1"/>
    <xf numFmtId="164" fontId="7" fillId="0" borderId="0" xfId="0" applyNumberFormat="1" applyFont="1" applyFill="1" applyBorder="1"/>
    <xf numFmtId="0" fontId="26" fillId="0" borderId="0" xfId="0" applyFont="1" applyAlignment="1">
      <alignment wrapText="1"/>
    </xf>
    <xf numFmtId="1" fontId="22" fillId="0" borderId="0" xfId="0" applyNumberFormat="1" applyFont="1" applyBorder="1" applyAlignment="1">
      <alignment horizontal="left"/>
    </xf>
    <xf numFmtId="0" fontId="27" fillId="0" borderId="0" xfId="0" applyFont="1" applyBorder="1"/>
    <xf numFmtId="0" fontId="27" fillId="0" borderId="4" xfId="0" applyFont="1" applyBorder="1" applyAlignment="1">
      <alignment horizontal="left"/>
    </xf>
    <xf numFmtId="0" fontId="7" fillId="0" borderId="33" xfId="0" applyFont="1" applyBorder="1" applyAlignment="1">
      <alignment horizontal="right" vertical="top"/>
    </xf>
    <xf numFmtId="0" fontId="7" fillId="0" borderId="34" xfId="0" applyFont="1" applyBorder="1" applyAlignment="1">
      <alignment horizontal="right" vertical="top"/>
    </xf>
    <xf numFmtId="0" fontId="0" fillId="2" borderId="33" xfId="0" applyFill="1" applyBorder="1" applyAlignment="1" applyProtection="1">
      <alignment horizontal="center" vertical="top"/>
      <protection locked="0"/>
    </xf>
    <xf numFmtId="0" fontId="28" fillId="0" borderId="0" xfId="0" applyFont="1" applyAlignment="1">
      <alignment wrapText="1"/>
    </xf>
    <xf numFmtId="0" fontId="0" fillId="0" borderId="0" xfId="0" applyAlignment="1"/>
    <xf numFmtId="0" fontId="29" fillId="0" borderId="0" xfId="0" applyFont="1" applyFill="1" applyBorder="1"/>
    <xf numFmtId="49" fontId="0" fillId="12" borderId="32" xfId="0" applyNumberFormat="1" applyFill="1" applyBorder="1" applyAlignment="1">
      <alignment horizontal="center"/>
    </xf>
    <xf numFmtId="49" fontId="6" fillId="12" borderId="35" xfId="0" applyNumberFormat="1" applyFont="1" applyFill="1" applyBorder="1" applyAlignment="1">
      <alignment horizontal="center" wrapText="1"/>
    </xf>
    <xf numFmtId="49" fontId="6" fillId="12" borderId="36" xfId="0" applyNumberFormat="1" applyFont="1" applyFill="1" applyBorder="1" applyAlignment="1">
      <alignment horizontal="center" wrapText="1"/>
    </xf>
    <xf numFmtId="167" fontId="27" fillId="0" borderId="0" xfId="0" applyNumberFormat="1" applyFont="1" applyFill="1" applyBorder="1" applyAlignment="1">
      <alignment horizontal="center" vertical="top"/>
    </xf>
    <xf numFmtId="1" fontId="27" fillId="0" borderId="0" xfId="0" applyNumberFormat="1" applyFont="1" applyFill="1" applyBorder="1" applyAlignment="1">
      <alignment horizontal="right" vertical="top"/>
    </xf>
    <xf numFmtId="166" fontId="27" fillId="0" borderId="0" xfId="0" applyNumberFormat="1" applyFont="1" applyFill="1" applyBorder="1" applyAlignment="1">
      <alignment vertical="top"/>
    </xf>
    <xf numFmtId="166" fontId="27" fillId="0" borderId="0" xfId="0" applyNumberFormat="1" applyFont="1" applyFill="1" applyBorder="1" applyAlignment="1">
      <alignment horizontal="right" vertical="top"/>
    </xf>
    <xf numFmtId="165" fontId="0" fillId="2" borderId="0" xfId="0" applyNumberFormat="1" applyFill="1" applyBorder="1" applyAlignment="1" applyProtection="1">
      <alignment horizontal="center"/>
      <protection locked="0"/>
    </xf>
    <xf numFmtId="0" fontId="0" fillId="3" borderId="0" xfId="0" applyFont="1" applyFill="1"/>
    <xf numFmtId="49" fontId="34" fillId="4" borderId="43" xfId="0" applyNumberFormat="1" applyFont="1" applyFill="1" applyBorder="1" applyAlignment="1">
      <alignment vertical="top"/>
    </xf>
    <xf numFmtId="0" fontId="6" fillId="4" borderId="12" xfId="0" applyFont="1" applyFill="1" applyBorder="1" applyAlignment="1">
      <alignment vertical="top"/>
    </xf>
    <xf numFmtId="164" fontId="0" fillId="3" borderId="0" xfId="0" applyNumberFormat="1" applyFill="1" applyBorder="1" applyProtection="1"/>
    <xf numFmtId="49" fontId="0" fillId="2" borderId="11" xfId="0" applyNumberFormat="1" applyFill="1" applyBorder="1" applyAlignment="1" applyProtection="1">
      <alignment vertical="top" wrapText="1"/>
      <protection locked="0"/>
    </xf>
    <xf numFmtId="49" fontId="0" fillId="2" borderId="11" xfId="0" applyNumberFormat="1" applyFont="1" applyFill="1" applyBorder="1" applyAlignment="1" applyProtection="1">
      <alignment horizontal="center" vertical="top" wrapText="1"/>
      <protection locked="0"/>
    </xf>
    <xf numFmtId="167" fontId="0" fillId="2" borderId="11" xfId="0" applyNumberFormat="1" applyFill="1" applyBorder="1" applyAlignment="1" applyProtection="1">
      <alignment horizontal="center" vertical="top"/>
      <protection locked="0"/>
    </xf>
    <xf numFmtId="49" fontId="0" fillId="2" borderId="40" xfId="0" applyNumberFormat="1" applyFill="1" applyBorder="1" applyAlignment="1" applyProtection="1">
      <alignment vertical="top" wrapText="1"/>
      <protection locked="0"/>
    </xf>
    <xf numFmtId="49" fontId="0" fillId="2" borderId="40" xfId="0" applyNumberFormat="1" applyFont="1" applyFill="1" applyBorder="1" applyAlignment="1" applyProtection="1">
      <alignment horizontal="center" vertical="top" wrapText="1"/>
      <protection locked="0"/>
    </xf>
    <xf numFmtId="49" fontId="0" fillId="2" borderId="40" xfId="0" applyNumberFormat="1" applyFill="1" applyBorder="1" applyAlignment="1" applyProtection="1">
      <alignment horizontal="center" vertical="top"/>
      <protection locked="0"/>
    </xf>
    <xf numFmtId="167" fontId="0" fillId="2" borderId="40" xfId="0" applyNumberFormat="1" applyFill="1" applyBorder="1" applyAlignment="1" applyProtection="1">
      <alignment horizontal="center" vertical="top"/>
      <protection locked="0"/>
    </xf>
    <xf numFmtId="49" fontId="0" fillId="4" borderId="12" xfId="0" applyNumberFormat="1" applyFill="1" applyBorder="1" applyAlignment="1" applyProtection="1">
      <alignment vertical="top"/>
    </xf>
    <xf numFmtId="0" fontId="0" fillId="4" borderId="12" xfId="0" applyFill="1" applyBorder="1" applyAlignment="1" applyProtection="1">
      <alignment vertical="top"/>
    </xf>
    <xf numFmtId="0" fontId="0" fillId="4" borderId="13" xfId="0" applyFill="1" applyBorder="1" applyAlignment="1" applyProtection="1">
      <alignment vertical="top"/>
    </xf>
    <xf numFmtId="49" fontId="0" fillId="0" borderId="3" xfId="0" applyNumberFormat="1" applyBorder="1" applyAlignment="1" applyProtection="1">
      <alignment vertical="top"/>
    </xf>
    <xf numFmtId="49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49" fontId="0" fillId="0" borderId="0" xfId="0" applyNumberFormat="1" applyAlignment="1" applyProtection="1">
      <alignment vertical="top"/>
    </xf>
    <xf numFmtId="49" fontId="17" fillId="5" borderId="25" xfId="0" applyNumberFormat="1" applyFont="1" applyFill="1" applyBorder="1" applyAlignment="1" applyProtection="1">
      <alignment vertical="top"/>
    </xf>
    <xf numFmtId="166" fontId="0" fillId="0" borderId="0" xfId="0" applyNumberFormat="1" applyAlignment="1" applyProtection="1">
      <alignment vertical="top"/>
    </xf>
    <xf numFmtId="0" fontId="2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0" xfId="0" applyFont="1"/>
    <xf numFmtId="0" fontId="36" fillId="0" borderId="0" xfId="0" applyFont="1" applyFill="1" applyBorder="1" applyAlignment="1">
      <alignment horizontal="left"/>
    </xf>
    <xf numFmtId="0" fontId="0" fillId="0" borderId="20" xfId="0" applyNumberFormat="1" applyFill="1" applyBorder="1" applyAlignment="1">
      <alignment vertical="top"/>
    </xf>
    <xf numFmtId="166" fontId="0" fillId="2" borderId="11" xfId="0" applyNumberFormat="1" applyFill="1" applyBorder="1" applyAlignment="1" applyProtection="1">
      <alignment vertical="top"/>
      <protection locked="0"/>
    </xf>
    <xf numFmtId="49" fontId="18" fillId="2" borderId="11" xfId="0" applyNumberFormat="1" applyFont="1" applyFill="1" applyBorder="1" applyAlignment="1" applyProtection="1">
      <alignment vertical="top" wrapText="1"/>
      <protection locked="0"/>
    </xf>
    <xf numFmtId="49" fontId="34" fillId="4" borderId="12" xfId="0" applyNumberFormat="1" applyFont="1" applyFill="1" applyBorder="1" applyAlignment="1">
      <alignment vertical="top"/>
    </xf>
    <xf numFmtId="49" fontId="9" fillId="12" borderId="27" xfId="0" applyNumberFormat="1" applyFont="1" applyFill="1" applyBorder="1" applyAlignment="1">
      <alignment horizontal="right" vertical="top"/>
    </xf>
    <xf numFmtId="49" fontId="9" fillId="12" borderId="28" xfId="0" applyNumberFormat="1" applyFont="1" applyFill="1" applyBorder="1" applyAlignment="1">
      <alignment horizontal="right" vertical="top"/>
    </xf>
    <xf numFmtId="49" fontId="9" fillId="12" borderId="25" xfId="0" applyNumberFormat="1" applyFont="1" applyFill="1" applyBorder="1" applyAlignment="1">
      <alignment horizontal="right" vertical="top"/>
    </xf>
    <xf numFmtId="49" fontId="9" fillId="12" borderId="29" xfId="0" applyNumberFormat="1" applyFont="1" applyFill="1" applyBorder="1" applyAlignment="1">
      <alignment horizontal="right" vertical="top"/>
    </xf>
    <xf numFmtId="49" fontId="9" fillId="12" borderId="44" xfId="0" applyNumberFormat="1" applyFont="1" applyFill="1" applyBorder="1" applyAlignment="1">
      <alignment horizontal="right" vertical="top"/>
    </xf>
    <xf numFmtId="49" fontId="9" fillId="12" borderId="46" xfId="0" applyNumberFormat="1" applyFont="1" applyFill="1" applyBorder="1" applyAlignment="1">
      <alignment horizontal="right" vertical="top"/>
    </xf>
    <xf numFmtId="49" fontId="0" fillId="0" borderId="47" xfId="0" applyNumberFormat="1" applyBorder="1" applyAlignment="1">
      <alignment vertical="top"/>
    </xf>
    <xf numFmtId="49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49" fontId="0" fillId="0" borderId="29" xfId="0" applyNumberFormat="1" applyFill="1" applyBorder="1" applyAlignment="1" applyProtection="1">
      <alignment vertical="top" wrapText="1"/>
    </xf>
    <xf numFmtId="166" fontId="0" fillId="0" borderId="11" xfId="0" applyNumberFormat="1" applyFill="1" applyBorder="1" applyAlignment="1" applyProtection="1">
      <alignment vertical="top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49" fontId="9" fillId="12" borderId="35" xfId="0" applyNumberFormat="1" applyFont="1" applyFill="1" applyBorder="1" applyAlignment="1">
      <alignment horizontal="center" wrapText="1"/>
    </xf>
    <xf numFmtId="49" fontId="9" fillId="12" borderId="36" xfId="0" applyNumberFormat="1" applyFont="1" applyFill="1" applyBorder="1" applyAlignment="1">
      <alignment horizontal="center" wrapText="1"/>
    </xf>
    <xf numFmtId="0" fontId="0" fillId="2" borderId="40" xfId="0" applyFill="1" applyBorder="1" applyAlignment="1" applyProtection="1">
      <alignment horizontal="center" vertical="top"/>
      <protection locked="0"/>
    </xf>
    <xf numFmtId="166" fontId="0" fillId="2" borderId="40" xfId="0" applyNumberFormat="1" applyFill="1" applyBorder="1" applyAlignment="1" applyProtection="1">
      <alignment vertical="top"/>
      <protection locked="0"/>
    </xf>
    <xf numFmtId="1" fontId="0" fillId="2" borderId="40" xfId="0" applyNumberFormat="1" applyFill="1" applyBorder="1" applyAlignment="1" applyProtection="1">
      <alignment horizontal="center" vertical="top"/>
      <protection locked="0"/>
    </xf>
    <xf numFmtId="49" fontId="9" fillId="12" borderId="15" xfId="0" applyNumberFormat="1" applyFont="1" applyFill="1" applyBorder="1" applyAlignment="1">
      <alignment horizontal="center" wrapText="1"/>
    </xf>
    <xf numFmtId="1" fontId="0" fillId="12" borderId="26" xfId="0" applyNumberFormat="1" applyFill="1" applyBorder="1" applyAlignment="1">
      <alignment horizontal="center" vertical="top"/>
    </xf>
    <xf numFmtId="1" fontId="0" fillId="12" borderId="41" xfId="0" applyNumberFormat="1" applyFill="1" applyBorder="1" applyAlignment="1">
      <alignment horizontal="center" vertical="top"/>
    </xf>
    <xf numFmtId="0" fontId="38" fillId="0" borderId="0" xfId="0" applyFont="1" applyBorder="1"/>
    <xf numFmtId="9" fontId="29" fillId="0" borderId="0" xfId="3" applyFont="1" applyBorder="1" applyAlignment="1">
      <alignment horizontal="right"/>
    </xf>
    <xf numFmtId="165" fontId="6" fillId="0" borderId="0" xfId="0" applyNumberFormat="1" applyFont="1"/>
    <xf numFmtId="0" fontId="10" fillId="3" borderId="0" xfId="0" applyFont="1" applyFill="1"/>
    <xf numFmtId="0" fontId="17" fillId="0" borderId="14" xfId="0" applyNumberFormat="1" applyFont="1" applyBorder="1" applyAlignment="1">
      <alignment horizontal="left" vertical="top"/>
    </xf>
    <xf numFmtId="0" fontId="29" fillId="0" borderId="0" xfId="0" applyFont="1"/>
    <xf numFmtId="49" fontId="31" fillId="12" borderId="37" xfId="0" applyNumberFormat="1" applyFont="1" applyFill="1" applyBorder="1" applyAlignment="1" applyProtection="1">
      <alignment horizontal="center" vertical="center" textRotation="90"/>
    </xf>
    <xf numFmtId="49" fontId="9" fillId="12" borderId="50" xfId="0" applyNumberFormat="1" applyFont="1" applyFill="1" applyBorder="1" applyAlignment="1" applyProtection="1">
      <alignment horizontal="center" vertical="top"/>
    </xf>
    <xf numFmtId="49" fontId="9" fillId="12" borderId="38" xfId="0" applyNumberFormat="1" applyFont="1" applyFill="1" applyBorder="1" applyAlignment="1" applyProtection="1">
      <alignment horizontal="center" vertical="top" wrapText="1"/>
    </xf>
    <xf numFmtId="49" fontId="30" fillId="12" borderId="38" xfId="0" applyNumberFormat="1" applyFont="1" applyFill="1" applyBorder="1" applyAlignment="1" applyProtection="1">
      <alignment horizontal="center" vertical="top" wrapText="1"/>
    </xf>
    <xf numFmtId="49" fontId="30" fillId="12" borderId="39" xfId="0" applyNumberFormat="1" applyFont="1" applyFill="1" applyBorder="1" applyAlignment="1" applyProtection="1">
      <alignment horizontal="center" vertical="top" wrapText="1"/>
    </xf>
    <xf numFmtId="49" fontId="17" fillId="5" borderId="16" xfId="0" applyNumberFormat="1" applyFont="1" applyFill="1" applyBorder="1" applyAlignment="1" applyProtection="1">
      <alignment vertical="top"/>
    </xf>
    <xf numFmtId="166" fontId="0" fillId="5" borderId="16" xfId="0" applyNumberFormat="1" applyFill="1" applyBorder="1" applyAlignment="1" applyProtection="1">
      <alignment vertical="top"/>
    </xf>
    <xf numFmtId="49" fontId="18" fillId="5" borderId="16" xfId="0" applyNumberFormat="1" applyFont="1" applyFill="1" applyBorder="1" applyAlignment="1" applyProtection="1">
      <alignment vertical="top" wrapText="1"/>
    </xf>
    <xf numFmtId="49" fontId="0" fillId="0" borderId="20" xfId="0" applyNumberFormat="1" applyFont="1" applyFill="1" applyBorder="1" applyAlignment="1" applyProtection="1">
      <alignment vertical="top"/>
    </xf>
    <xf numFmtId="0" fontId="18" fillId="0" borderId="11" xfId="0" applyNumberFormat="1" applyFont="1" applyFill="1" applyBorder="1" applyAlignment="1" applyProtection="1">
      <alignment vertical="top" wrapText="1"/>
    </xf>
    <xf numFmtId="166" fontId="18" fillId="0" borderId="11" xfId="0" applyNumberFormat="1" applyFont="1" applyFill="1" applyBorder="1" applyAlignment="1" applyProtection="1">
      <alignment vertical="top"/>
    </xf>
    <xf numFmtId="49" fontId="7" fillId="5" borderId="25" xfId="0" applyNumberFormat="1" applyFont="1" applyFill="1" applyBorder="1" applyAlignment="1" applyProtection="1">
      <alignment horizontal="right" vertical="top"/>
    </xf>
    <xf numFmtId="49" fontId="7" fillId="5" borderId="29" xfId="0" applyNumberFormat="1" applyFont="1" applyFill="1" applyBorder="1" applyAlignment="1" applyProtection="1">
      <alignment horizontal="right" vertical="top"/>
    </xf>
    <xf numFmtId="166" fontId="7" fillId="5" borderId="46" xfId="0" applyNumberFormat="1" applyFont="1" applyFill="1" applyBorder="1" applyAlignment="1" applyProtection="1">
      <alignment vertical="top"/>
    </xf>
    <xf numFmtId="49" fontId="18" fillId="5" borderId="51" xfId="0" applyNumberFormat="1" applyFont="1" applyFill="1" applyBorder="1" applyAlignment="1" applyProtection="1">
      <alignment vertical="top" wrapText="1"/>
    </xf>
    <xf numFmtId="49" fontId="0" fillId="12" borderId="8" xfId="0" applyNumberFormat="1" applyFill="1" applyBorder="1" applyAlignment="1" applyProtection="1">
      <alignment horizontal="right" vertical="top"/>
    </xf>
    <xf numFmtId="49" fontId="0" fillId="12" borderId="9" xfId="0" applyNumberFormat="1" applyFill="1" applyBorder="1" applyAlignment="1" applyProtection="1">
      <alignment horizontal="right" vertical="top"/>
    </xf>
    <xf numFmtId="166" fontId="31" fillId="12" borderId="16" xfId="0" applyNumberFormat="1" applyFont="1" applyFill="1" applyBorder="1" applyAlignment="1" applyProtection="1">
      <alignment horizontal="right" vertical="top"/>
    </xf>
    <xf numFmtId="49" fontId="18" fillId="12" borderId="16" xfId="0" applyNumberFormat="1" applyFont="1" applyFill="1" applyBorder="1" applyAlignment="1" applyProtection="1">
      <alignment vertical="top" wrapText="1"/>
    </xf>
    <xf numFmtId="49" fontId="17" fillId="5" borderId="8" xfId="0" applyNumberFormat="1" applyFont="1" applyFill="1" applyBorder="1" applyAlignment="1" applyProtection="1">
      <alignment vertical="top"/>
    </xf>
    <xf numFmtId="49" fontId="17" fillId="5" borderId="9" xfId="0" applyNumberFormat="1" applyFont="1" applyFill="1" applyBorder="1" applyAlignment="1" applyProtection="1">
      <alignment vertical="top"/>
    </xf>
    <xf numFmtId="166" fontId="0" fillId="5" borderId="9" xfId="0" applyNumberFormat="1" applyFill="1" applyBorder="1" applyAlignment="1" applyProtection="1">
      <alignment vertical="top"/>
    </xf>
    <xf numFmtId="49" fontId="18" fillId="5" borderId="9" xfId="0" applyNumberFormat="1" applyFont="1" applyFill="1" applyBorder="1" applyAlignment="1" applyProtection="1">
      <alignment vertical="top" wrapText="1"/>
    </xf>
    <xf numFmtId="49" fontId="0" fillId="0" borderId="20" xfId="0" applyNumberFormat="1" applyFill="1" applyBorder="1" applyAlignment="1" applyProtection="1">
      <alignment vertical="top"/>
    </xf>
    <xf numFmtId="49" fontId="18" fillId="2" borderId="11" xfId="0" applyNumberFormat="1" applyFont="1" applyFill="1" applyBorder="1" applyAlignment="1" applyProtection="1">
      <alignment vertical="top" wrapText="1"/>
    </xf>
    <xf numFmtId="49" fontId="0" fillId="0" borderId="25" xfId="0" applyNumberFormat="1" applyFill="1" applyBorder="1" applyAlignment="1" applyProtection="1">
      <alignment vertical="top"/>
    </xf>
    <xf numFmtId="166" fontId="7" fillId="5" borderId="51" xfId="0" applyNumberFormat="1" applyFont="1" applyFill="1" applyBorder="1" applyAlignment="1" applyProtection="1">
      <alignment vertical="top"/>
    </xf>
    <xf numFmtId="166" fontId="7" fillId="5" borderId="11" xfId="0" applyNumberFormat="1" applyFont="1" applyFill="1" applyBorder="1" applyAlignment="1" applyProtection="1">
      <alignment vertical="top"/>
    </xf>
    <xf numFmtId="49" fontId="0" fillId="12" borderId="25" xfId="0" applyNumberFormat="1" applyFill="1" applyBorder="1" applyAlignment="1" applyProtection="1">
      <alignment horizontal="right" vertical="top"/>
    </xf>
    <xf numFmtId="49" fontId="0" fillId="12" borderId="16" xfId="0" applyNumberFormat="1" applyFill="1" applyBorder="1" applyAlignment="1" applyProtection="1">
      <alignment horizontal="right" vertical="top"/>
    </xf>
    <xf numFmtId="166" fontId="0" fillId="12" borderId="16" xfId="0" applyNumberFormat="1" applyFill="1" applyBorder="1" applyAlignment="1" applyProtection="1">
      <alignment vertical="top"/>
    </xf>
    <xf numFmtId="49" fontId="18" fillId="5" borderId="11" xfId="0" applyNumberFormat="1" applyFont="1" applyFill="1" applyBorder="1" applyAlignment="1" applyProtection="1">
      <alignment vertical="top" wrapText="1"/>
    </xf>
    <xf numFmtId="166" fontId="0" fillId="5" borderId="11" xfId="0" applyNumberFormat="1" applyFont="1" applyFill="1" applyBorder="1" applyAlignment="1" applyProtection="1">
      <alignment vertical="top"/>
    </xf>
    <xf numFmtId="49" fontId="6" fillId="3" borderId="29" xfId="0" applyNumberFormat="1" applyFont="1" applyFill="1" applyBorder="1" applyAlignment="1" applyProtection="1">
      <alignment vertical="top"/>
    </xf>
    <xf numFmtId="166" fontId="6" fillId="3" borderId="51" xfId="0" applyNumberFormat="1" applyFont="1" applyFill="1" applyBorder="1" applyAlignment="1" applyProtection="1">
      <alignment vertical="top"/>
    </xf>
    <xf numFmtId="49" fontId="33" fillId="3" borderId="51" xfId="0" applyNumberFormat="1" applyFont="1" applyFill="1" applyBorder="1" applyAlignment="1" applyProtection="1">
      <alignment vertical="top" wrapText="1"/>
    </xf>
    <xf numFmtId="49" fontId="0" fillId="3" borderId="29" xfId="0" applyNumberFormat="1" applyFill="1" applyBorder="1" applyAlignment="1" applyProtection="1">
      <alignment vertical="top"/>
    </xf>
    <xf numFmtId="166" fontId="0" fillId="3" borderId="11" xfId="0" applyNumberFormat="1" applyFill="1" applyBorder="1" applyAlignment="1" applyProtection="1">
      <alignment vertical="top"/>
    </xf>
    <xf numFmtId="49" fontId="18" fillId="3" borderId="11" xfId="0" applyNumberFormat="1" applyFont="1" applyFill="1" applyBorder="1" applyAlignment="1" applyProtection="1">
      <alignment vertical="top" wrapText="1"/>
    </xf>
    <xf numFmtId="174" fontId="27" fillId="0" borderId="4" xfId="0" applyNumberFormat="1" applyFont="1" applyBorder="1" applyAlignment="1">
      <alignment horizontal="right"/>
    </xf>
    <xf numFmtId="0" fontId="0" fillId="0" borderId="13" xfId="0" applyNumberFormat="1" applyBorder="1" applyAlignment="1">
      <alignment vertical="top"/>
    </xf>
    <xf numFmtId="172" fontId="25" fillId="0" borderId="53" xfId="2" applyNumberFormat="1" applyFont="1" applyBorder="1" applyAlignment="1">
      <alignment vertical="top"/>
    </xf>
    <xf numFmtId="170" fontId="7" fillId="0" borderId="12" xfId="0" applyNumberFormat="1" applyFont="1" applyBorder="1" applyAlignment="1">
      <alignment vertical="top"/>
    </xf>
    <xf numFmtId="166" fontId="0" fillId="2" borderId="26" xfId="0" applyNumberFormat="1" applyFill="1" applyBorder="1" applyAlignment="1" applyProtection="1">
      <alignment vertical="top"/>
      <protection locked="0"/>
    </xf>
    <xf numFmtId="0" fontId="10" fillId="0" borderId="12" xfId="0" applyNumberFormat="1" applyFont="1" applyBorder="1" applyAlignment="1">
      <alignment vertical="top"/>
    </xf>
    <xf numFmtId="1" fontId="0" fillId="2" borderId="11" xfId="2" applyNumberFormat="1" applyFont="1" applyFill="1" applyBorder="1" applyAlignment="1" applyProtection="1">
      <alignment horizontal="center" vertical="top"/>
      <protection locked="0"/>
    </xf>
    <xf numFmtId="172" fontId="7" fillId="3" borderId="26" xfId="2" applyNumberFormat="1" applyFont="1" applyFill="1" applyBorder="1" applyAlignment="1" applyProtection="1">
      <alignment vertical="top"/>
    </xf>
    <xf numFmtId="49" fontId="34" fillId="4" borderId="12" xfId="0" applyNumberFormat="1" applyFont="1" applyFill="1" applyBorder="1" applyAlignment="1" applyProtection="1">
      <alignment vertical="top"/>
    </xf>
    <xf numFmtId="49" fontId="9" fillId="12" borderId="27" xfId="0" applyNumberFormat="1" applyFont="1" applyFill="1" applyBorder="1" applyAlignment="1" applyProtection="1">
      <alignment horizontal="right" vertical="top"/>
    </xf>
    <xf numFmtId="49" fontId="9" fillId="12" borderId="25" xfId="0" applyNumberFormat="1" applyFont="1" applyFill="1" applyBorder="1" applyAlignment="1" applyProtection="1">
      <alignment horizontal="right" vertical="top"/>
    </xf>
    <xf numFmtId="49" fontId="9" fillId="12" borderId="44" xfId="0" applyNumberFormat="1" applyFont="1" applyFill="1" applyBorder="1" applyAlignment="1" applyProtection="1">
      <alignment horizontal="right" vertical="top"/>
    </xf>
    <xf numFmtId="49" fontId="0" fillId="0" borderId="47" xfId="0" applyNumberFormat="1" applyBorder="1" applyAlignment="1" applyProtection="1">
      <alignment vertical="top"/>
    </xf>
    <xf numFmtId="49" fontId="0" fillId="0" borderId="1" xfId="0" applyNumberFormat="1" applyBorder="1" applyAlignment="1" applyProtection="1">
      <alignment vertical="top"/>
    </xf>
    <xf numFmtId="0" fontId="0" fillId="0" borderId="1" xfId="0" applyBorder="1" applyAlignment="1" applyProtection="1">
      <alignment vertical="top"/>
    </xf>
    <xf numFmtId="49" fontId="17" fillId="5" borderId="20" xfId="0" applyNumberFormat="1" applyFont="1" applyFill="1" applyBorder="1" applyAlignment="1" applyProtection="1">
      <alignment vertical="top"/>
    </xf>
    <xf numFmtId="49" fontId="17" fillId="5" borderId="29" xfId="0" applyNumberFormat="1" applyFont="1" applyFill="1" applyBorder="1" applyAlignment="1" applyProtection="1">
      <alignment vertical="top"/>
    </xf>
    <xf numFmtId="49" fontId="18" fillId="12" borderId="11" xfId="0" applyNumberFormat="1" applyFont="1" applyFill="1" applyBorder="1" applyAlignment="1" applyProtection="1">
      <alignment vertical="top" wrapText="1"/>
    </xf>
    <xf numFmtId="49" fontId="32" fillId="4" borderId="21" xfId="0" applyNumberFormat="1" applyFont="1" applyFill="1" applyBorder="1" applyAlignment="1" applyProtection="1">
      <alignment vertical="top"/>
    </xf>
    <xf numFmtId="49" fontId="32" fillId="4" borderId="31" xfId="0" applyNumberFormat="1" applyFont="1" applyFill="1" applyBorder="1" applyAlignment="1" applyProtection="1">
      <alignment vertical="top"/>
    </xf>
    <xf numFmtId="166" fontId="32" fillId="4" borderId="40" xfId="0" applyNumberFormat="1" applyFont="1" applyFill="1" applyBorder="1" applyAlignment="1" applyProtection="1">
      <alignment vertical="top"/>
    </xf>
    <xf numFmtId="49" fontId="33" fillId="4" borderId="40" xfId="0" applyNumberFormat="1" applyFont="1" applyFill="1" applyBorder="1" applyAlignment="1" applyProtection="1">
      <alignment vertical="top" wrapText="1"/>
    </xf>
    <xf numFmtId="166" fontId="19" fillId="0" borderId="0" xfId="0" applyNumberFormat="1" applyFont="1" applyAlignment="1" applyProtection="1">
      <alignment horizontal="center" vertical="top"/>
    </xf>
    <xf numFmtId="2" fontId="0" fillId="0" borderId="0" xfId="0" applyNumberFormat="1"/>
    <xf numFmtId="1" fontId="0" fillId="4" borderId="12" xfId="0" applyNumberFormat="1" applyFill="1" applyBorder="1" applyAlignment="1">
      <alignment vertical="top"/>
    </xf>
    <xf numFmtId="1" fontId="0" fillId="0" borderId="0" xfId="0" applyNumberFormat="1" applyBorder="1" applyAlignment="1">
      <alignment vertical="top"/>
    </xf>
    <xf numFmtId="1" fontId="0" fillId="0" borderId="1" xfId="0" applyNumberFormat="1" applyBorder="1" applyAlignment="1">
      <alignment vertical="top"/>
    </xf>
    <xf numFmtId="1" fontId="0" fillId="0" borderId="0" xfId="0" applyNumberFormat="1"/>
    <xf numFmtId="2" fontId="6" fillId="0" borderId="0" xfId="0" applyNumberFormat="1" applyFont="1"/>
    <xf numFmtId="1" fontId="40" fillId="3" borderId="11" xfId="0" applyNumberFormat="1" applyFont="1" applyFill="1" applyBorder="1" applyAlignment="1" applyProtection="1">
      <alignment horizontal="right" vertical="top" wrapText="1"/>
    </xf>
    <xf numFmtId="1" fontId="30" fillId="12" borderId="39" xfId="0" applyNumberFormat="1" applyFont="1" applyFill="1" applyBorder="1" applyAlignment="1" applyProtection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17" fillId="0" borderId="22" xfId="0" applyNumberFormat="1" applyFont="1" applyBorder="1" applyAlignment="1" applyProtection="1">
      <alignment horizontal="left" vertical="top"/>
    </xf>
    <xf numFmtId="0" fontId="29" fillId="0" borderId="47" xfId="0" applyFont="1" applyBorder="1"/>
    <xf numFmtId="0" fontId="29" fillId="0" borderId="0" xfId="0" applyFont="1" applyBorder="1"/>
    <xf numFmtId="0" fontId="0" fillId="0" borderId="0" xfId="0" applyAlignment="1" applyProtection="1">
      <alignment vertical="top"/>
    </xf>
    <xf numFmtId="49" fontId="34" fillId="4" borderId="43" xfId="0" applyNumberFormat="1" applyFont="1" applyFill="1" applyBorder="1" applyAlignment="1" applyProtection="1">
      <alignment vertical="top"/>
    </xf>
    <xf numFmtId="49" fontId="7" fillId="7" borderId="32" xfId="0" applyNumberFormat="1" applyFont="1" applyFill="1" applyBorder="1" applyAlignment="1" applyProtection="1">
      <alignment horizontal="right" vertical="top"/>
    </xf>
    <xf numFmtId="49" fontId="0" fillId="0" borderId="14" xfId="0" applyNumberFormat="1" applyBorder="1" applyAlignment="1" applyProtection="1">
      <alignment vertical="top"/>
    </xf>
    <xf numFmtId="49" fontId="0" fillId="0" borderId="15" xfId="0" applyNumberFormat="1" applyBorder="1" applyAlignment="1" applyProtection="1">
      <alignment vertical="top"/>
    </xf>
    <xf numFmtId="49" fontId="7" fillId="7" borderId="20" xfId="0" applyNumberFormat="1" applyFont="1" applyFill="1" applyBorder="1" applyAlignment="1" applyProtection="1">
      <alignment horizontal="right" vertical="top"/>
    </xf>
    <xf numFmtId="0" fontId="0" fillId="0" borderId="23" xfId="0" applyNumberFormat="1" applyBorder="1" applyAlignment="1" applyProtection="1">
      <alignment vertical="top"/>
    </xf>
    <xf numFmtId="0" fontId="0" fillId="0" borderId="16" xfId="0" applyNumberFormat="1" applyBorder="1" applyAlignment="1" applyProtection="1">
      <alignment vertical="top"/>
    </xf>
    <xf numFmtId="0" fontId="0" fillId="0" borderId="17" xfId="0" applyNumberFormat="1" applyBorder="1" applyAlignment="1" applyProtection="1">
      <alignment vertical="top"/>
    </xf>
    <xf numFmtId="49" fontId="7" fillId="7" borderId="21" xfId="0" applyNumberFormat="1" applyFont="1" applyFill="1" applyBorder="1" applyAlignment="1" applyProtection="1">
      <alignment horizontal="right" vertical="top"/>
    </xf>
    <xf numFmtId="0" fontId="0" fillId="0" borderId="24" xfId="0" applyNumberFormat="1" applyBorder="1" applyAlignment="1" applyProtection="1">
      <alignment vertical="top"/>
    </xf>
    <xf numFmtId="0" fontId="0" fillId="0" borderId="18" xfId="0" applyNumberFormat="1" applyBorder="1" applyAlignment="1" applyProtection="1">
      <alignment vertical="top"/>
    </xf>
    <xf numFmtId="0" fontId="0" fillId="0" borderId="19" xfId="0" applyNumberFormat="1" applyBorder="1" applyAlignment="1" applyProtection="1">
      <alignment vertical="top"/>
    </xf>
    <xf numFmtId="49" fontId="0" fillId="0" borderId="4" xfId="0" applyNumberFormat="1" applyBorder="1" applyAlignment="1" applyProtection="1">
      <alignment vertical="top"/>
    </xf>
    <xf numFmtId="49" fontId="9" fillId="12" borderId="44" xfId="0" applyNumberFormat="1" applyFont="1" applyFill="1" applyBorder="1" applyAlignment="1" applyProtection="1">
      <alignment vertical="top"/>
    </xf>
    <xf numFmtId="49" fontId="9" fillId="12" borderId="45" xfId="0" applyNumberFormat="1" applyFont="1" applyFill="1" applyBorder="1" applyAlignment="1" applyProtection="1">
      <alignment vertical="top"/>
    </xf>
    <xf numFmtId="49" fontId="9" fillId="12" borderId="46" xfId="0" applyNumberFormat="1" applyFont="1" applyFill="1" applyBorder="1" applyAlignment="1" applyProtection="1">
      <alignment vertical="top"/>
    </xf>
    <xf numFmtId="49" fontId="9" fillId="12" borderId="11" xfId="0" applyNumberFormat="1" applyFont="1" applyFill="1" applyBorder="1" applyAlignment="1" applyProtection="1">
      <alignment horizontal="center" vertical="top"/>
    </xf>
    <xf numFmtId="49" fontId="9" fillId="12" borderId="42" xfId="0" applyNumberFormat="1" applyFont="1" applyFill="1" applyBorder="1" applyAlignment="1" applyProtection="1">
      <alignment horizontal="center" vertical="top"/>
    </xf>
    <xf numFmtId="49" fontId="17" fillId="14" borderId="44" xfId="0" applyNumberFormat="1" applyFont="1" applyFill="1" applyBorder="1" applyAlignment="1" applyProtection="1">
      <alignment vertical="top"/>
    </xf>
    <xf numFmtId="49" fontId="0" fillId="14" borderId="45" xfId="0" applyNumberFormat="1" applyFill="1" applyBorder="1" applyAlignment="1" applyProtection="1">
      <alignment vertical="top"/>
    </xf>
    <xf numFmtId="49" fontId="0" fillId="14" borderId="46" xfId="0" applyNumberFormat="1" applyFill="1" applyBorder="1" applyAlignment="1" applyProtection="1">
      <alignment vertical="top"/>
    </xf>
    <xf numFmtId="166" fontId="17" fillId="14" borderId="29" xfId="0" applyNumberFormat="1" applyFont="1" applyFill="1" applyBorder="1" applyAlignment="1" applyProtection="1">
      <alignment vertical="top"/>
    </xf>
    <xf numFmtId="9" fontId="17" fillId="14" borderId="42" xfId="0" applyNumberFormat="1" applyFont="1" applyFill="1" applyBorder="1" applyAlignment="1" applyProtection="1">
      <alignment horizontal="center" vertical="top"/>
    </xf>
    <xf numFmtId="0" fontId="19" fillId="0" borderId="0" xfId="0" applyFont="1" applyAlignment="1" applyProtection="1">
      <alignment vertical="top"/>
    </xf>
    <xf numFmtId="49" fontId="0" fillId="5" borderId="16" xfId="0" applyNumberFormat="1" applyFill="1" applyBorder="1" applyAlignment="1" applyProtection="1">
      <alignment vertical="top"/>
    </xf>
    <xf numFmtId="49" fontId="0" fillId="5" borderId="29" xfId="0" applyNumberFormat="1" applyFill="1" applyBorder="1" applyAlignment="1" applyProtection="1">
      <alignment vertical="top"/>
    </xf>
    <xf numFmtId="166" fontId="17" fillId="5" borderId="16" xfId="0" applyNumberFormat="1" applyFont="1" applyFill="1" applyBorder="1" applyAlignment="1" applyProtection="1">
      <alignment vertical="top"/>
    </xf>
    <xf numFmtId="9" fontId="41" fillId="5" borderId="26" xfId="0" applyNumberFormat="1" applyFont="1" applyFill="1" applyBorder="1" applyAlignment="1" applyProtection="1">
      <alignment horizontal="center" vertical="top"/>
    </xf>
    <xf numFmtId="49" fontId="6" fillId="12" borderId="54" xfId="0" applyNumberFormat="1" applyFont="1" applyFill="1" applyBorder="1" applyAlignment="1" applyProtection="1">
      <alignment horizontal="center" vertical="top"/>
    </xf>
    <xf numFmtId="49" fontId="6" fillId="12" borderId="34" xfId="0" applyNumberFormat="1" applyFont="1" applyFill="1" applyBorder="1" applyAlignment="1" applyProtection="1">
      <alignment horizontal="center" vertical="top" wrapText="1"/>
    </xf>
    <xf numFmtId="49" fontId="6" fillId="12" borderId="34" xfId="0" applyNumberFormat="1" applyFont="1" applyFill="1" applyBorder="1" applyAlignment="1" applyProtection="1">
      <alignment horizontal="center" vertical="top"/>
    </xf>
    <xf numFmtId="166" fontId="0" fillId="12" borderId="23" xfId="0" applyNumberFormat="1" applyFill="1" applyBorder="1" applyAlignment="1" applyProtection="1">
      <alignment vertical="top"/>
    </xf>
    <xf numFmtId="0" fontId="0" fillId="12" borderId="55" xfId="0" applyFill="1" applyBorder="1" applyAlignment="1" applyProtection="1">
      <alignment vertical="top"/>
    </xf>
    <xf numFmtId="49" fontId="0" fillId="2" borderId="20" xfId="0" applyNumberFormat="1" applyFill="1" applyBorder="1" applyAlignment="1" applyProtection="1">
      <alignment vertical="top" wrapText="1"/>
      <protection locked="0"/>
    </xf>
    <xf numFmtId="49" fontId="0" fillId="2" borderId="11" xfId="0" applyNumberFormat="1" applyFill="1" applyBorder="1" applyAlignment="1" applyProtection="1">
      <alignment horizontal="center" vertical="top" wrapText="1"/>
      <protection locked="0"/>
    </xf>
    <xf numFmtId="166" fontId="0" fillId="2" borderId="23" xfId="0" applyNumberFormat="1" applyFill="1" applyBorder="1" applyAlignment="1" applyProtection="1">
      <alignment vertical="top"/>
      <protection locked="0"/>
    </xf>
    <xf numFmtId="166" fontId="17" fillId="3" borderId="23" xfId="0" applyNumberFormat="1" applyFont="1" applyFill="1" applyBorder="1" applyAlignment="1" applyProtection="1">
      <alignment vertical="top"/>
    </xf>
    <xf numFmtId="49" fontId="17" fillId="5" borderId="44" xfId="0" applyNumberFormat="1" applyFont="1" applyFill="1" applyBorder="1" applyAlignment="1" applyProtection="1">
      <alignment vertical="top"/>
    </xf>
    <xf numFmtId="49" fontId="0" fillId="5" borderId="45" xfId="0" applyNumberFormat="1" applyFill="1" applyBorder="1" applyAlignment="1" applyProtection="1">
      <alignment vertical="top"/>
    </xf>
    <xf numFmtId="49" fontId="0" fillId="5" borderId="46" xfId="0" applyNumberFormat="1" applyFill="1" applyBorder="1" applyAlignment="1" applyProtection="1">
      <alignment vertical="top"/>
    </xf>
    <xf numFmtId="166" fontId="17" fillId="2" borderId="23" xfId="0" applyNumberFormat="1" applyFont="1" applyFill="1" applyBorder="1" applyAlignment="1" applyProtection="1">
      <alignment vertical="top"/>
      <protection locked="0"/>
    </xf>
    <xf numFmtId="49" fontId="32" fillId="4" borderId="30" xfId="0" applyNumberFormat="1" applyFont="1" applyFill="1" applyBorder="1" applyAlignment="1" applyProtection="1">
      <alignment vertical="top"/>
    </xf>
    <xf numFmtId="49" fontId="6" fillId="4" borderId="18" xfId="0" applyNumberFormat="1" applyFont="1" applyFill="1" applyBorder="1" applyAlignment="1" applyProtection="1">
      <alignment vertical="top"/>
    </xf>
    <xf numFmtId="49" fontId="6" fillId="4" borderId="31" xfId="0" applyNumberFormat="1" applyFont="1" applyFill="1" applyBorder="1" applyAlignment="1" applyProtection="1">
      <alignment vertical="top"/>
    </xf>
    <xf numFmtId="166" fontId="32" fillId="4" borderId="18" xfId="0" applyNumberFormat="1" applyFont="1" applyFill="1" applyBorder="1" applyAlignment="1" applyProtection="1">
      <alignment vertical="top"/>
    </xf>
    <xf numFmtId="0" fontId="0" fillId="4" borderId="41" xfId="0" applyFill="1" applyBorder="1" applyAlignment="1" applyProtection="1">
      <alignment vertical="top"/>
    </xf>
    <xf numFmtId="0" fontId="19" fillId="0" borderId="0" xfId="0" applyFont="1" applyAlignment="1" applyProtection="1">
      <alignment horizontal="left" vertical="top"/>
    </xf>
    <xf numFmtId="49" fontId="6" fillId="12" borderId="12" xfId="0" applyNumberFormat="1" applyFont="1" applyFill="1" applyBorder="1" applyAlignment="1" applyProtection="1">
      <alignment vertical="top"/>
    </xf>
    <xf numFmtId="166" fontId="6" fillId="12" borderId="12" xfId="0" applyNumberFormat="1" applyFont="1" applyFill="1" applyBorder="1" applyAlignment="1" applyProtection="1">
      <alignment vertical="top"/>
    </xf>
    <xf numFmtId="0" fontId="6" fillId="12" borderId="13" xfId="0" applyFont="1" applyFill="1" applyBorder="1" applyAlignment="1" applyProtection="1">
      <alignment vertical="top"/>
    </xf>
    <xf numFmtId="0" fontId="0" fillId="0" borderId="6" xfId="0" applyNumberFormat="1" applyBorder="1" applyAlignment="1">
      <alignment horizontal="left" vertical="top"/>
    </xf>
    <xf numFmtId="0" fontId="0" fillId="0" borderId="7" xfId="0" applyNumberFormat="1" applyBorder="1" applyAlignment="1">
      <alignment horizontal="left" vertical="top"/>
    </xf>
    <xf numFmtId="166" fontId="0" fillId="15" borderId="11" xfId="0" applyNumberFormat="1" applyFill="1" applyBorder="1" applyAlignment="1">
      <alignment vertical="top"/>
    </xf>
    <xf numFmtId="166" fontId="0" fillId="15" borderId="40" xfId="0" applyNumberFormat="1" applyFill="1" applyBorder="1" applyAlignment="1">
      <alignment vertical="top"/>
    </xf>
    <xf numFmtId="49" fontId="9" fillId="12" borderId="39" xfId="0" applyNumberFormat="1" applyFont="1" applyFill="1" applyBorder="1" applyAlignment="1">
      <alignment horizontal="center" vertical="top" wrapText="1"/>
    </xf>
    <xf numFmtId="0" fontId="0" fillId="0" borderId="32" xfId="0" applyNumberFormat="1" applyFill="1" applyBorder="1" applyAlignment="1">
      <alignment vertical="top"/>
    </xf>
    <xf numFmtId="49" fontId="7" fillId="3" borderId="35" xfId="0" applyNumberFormat="1" applyFont="1" applyFill="1" applyBorder="1" applyAlignment="1" applyProtection="1">
      <alignment vertical="top" wrapText="1"/>
    </xf>
    <xf numFmtId="166" fontId="0" fillId="2" borderId="35" xfId="0" applyNumberFormat="1" applyFill="1" applyBorder="1" applyAlignment="1" applyProtection="1">
      <alignment vertical="top"/>
      <protection locked="0"/>
    </xf>
    <xf numFmtId="1" fontId="0" fillId="3" borderId="35" xfId="2" applyNumberFormat="1" applyFont="1" applyFill="1" applyBorder="1" applyAlignment="1" applyProtection="1">
      <alignment horizontal="center" vertical="top"/>
    </xf>
    <xf numFmtId="2" fontId="18" fillId="3" borderId="35" xfId="0" applyNumberFormat="1" applyFont="1" applyFill="1" applyBorder="1" applyAlignment="1" applyProtection="1">
      <alignment vertical="top" wrapText="1"/>
    </xf>
    <xf numFmtId="166" fontId="0" fillId="3" borderId="36" xfId="0" applyNumberFormat="1" applyFill="1" applyBorder="1" applyAlignment="1" applyProtection="1">
      <alignment vertical="top"/>
    </xf>
    <xf numFmtId="0" fontId="0" fillId="0" borderId="21" xfId="0" applyNumberFormat="1" applyFill="1" applyBorder="1" applyAlignment="1">
      <alignment vertical="top"/>
    </xf>
    <xf numFmtId="1" fontId="0" fillId="2" borderId="40" xfId="2" applyNumberFormat="1" applyFont="1" applyFill="1" applyBorder="1" applyAlignment="1" applyProtection="1">
      <alignment horizontal="center" vertical="top"/>
      <protection locked="0"/>
    </xf>
    <xf numFmtId="49" fontId="18" fillId="2" borderId="40" xfId="0" applyNumberFormat="1" applyFont="1" applyFill="1" applyBorder="1" applyAlignment="1" applyProtection="1">
      <alignment vertical="top" wrapText="1"/>
      <protection locked="0"/>
    </xf>
    <xf numFmtId="166" fontId="0" fillId="2" borderId="41" xfId="0" applyNumberFormat="1" applyFill="1" applyBorder="1" applyAlignment="1" applyProtection="1">
      <alignment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166" fontId="0" fillId="5" borderId="11" xfId="0" applyNumberFormat="1" applyFill="1" applyBorder="1" applyAlignment="1" applyProtection="1">
      <alignment vertical="top"/>
      <protection locked="0"/>
    </xf>
    <xf numFmtId="166" fontId="0" fillId="5" borderId="40" xfId="0" applyNumberFormat="1" applyFill="1" applyBorder="1" applyAlignment="1" applyProtection="1">
      <alignment vertical="top"/>
      <protection locked="0"/>
    </xf>
    <xf numFmtId="1" fontId="17" fillId="0" borderId="47" xfId="0" applyNumberFormat="1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66" fontId="0" fillId="5" borderId="26" xfId="0" applyNumberFormat="1" applyFill="1" applyBorder="1" applyAlignment="1" applyProtection="1">
      <alignment vertical="top"/>
      <protection locked="0"/>
    </xf>
    <xf numFmtId="166" fontId="0" fillId="5" borderId="41" xfId="0" applyNumberFormat="1" applyFill="1" applyBorder="1" applyAlignment="1" applyProtection="1">
      <alignment vertical="top"/>
      <protection locked="0"/>
    </xf>
    <xf numFmtId="0" fontId="10" fillId="0" borderId="6" xfId="0" applyNumberFormat="1" applyFont="1" applyBorder="1" applyAlignment="1">
      <alignment horizontal="left" vertical="top"/>
    </xf>
    <xf numFmtId="49" fontId="31" fillId="12" borderId="59" xfId="0" applyNumberFormat="1" applyFont="1" applyFill="1" applyBorder="1" applyAlignment="1" applyProtection="1">
      <alignment horizontal="center" vertical="center" textRotation="90"/>
    </xf>
    <xf numFmtId="49" fontId="9" fillId="12" borderId="60" xfId="0" applyNumberFormat="1" applyFont="1" applyFill="1" applyBorder="1" applyAlignment="1" applyProtection="1">
      <alignment horizontal="center" vertical="top"/>
    </xf>
    <xf numFmtId="49" fontId="9" fillId="12" borderId="60" xfId="0" applyNumberFormat="1" applyFont="1" applyFill="1" applyBorder="1" applyAlignment="1" applyProtection="1">
      <alignment horizontal="center" vertical="top" wrapText="1"/>
    </xf>
    <xf numFmtId="49" fontId="30" fillId="12" borderId="60" xfId="0" applyNumberFormat="1" applyFont="1" applyFill="1" applyBorder="1" applyAlignment="1" applyProtection="1">
      <alignment horizontal="center" vertical="top" wrapText="1"/>
    </xf>
    <xf numFmtId="49" fontId="30" fillId="12" borderId="61" xfId="0" applyNumberFormat="1" applyFont="1" applyFill="1" applyBorder="1" applyAlignment="1" applyProtection="1">
      <alignment horizontal="center" vertical="top" wrapText="1"/>
    </xf>
    <xf numFmtId="49" fontId="17" fillId="5" borderId="27" xfId="0" applyNumberFormat="1" applyFont="1" applyFill="1" applyBorder="1" applyAlignment="1" applyProtection="1">
      <alignment vertical="top"/>
    </xf>
    <xf numFmtId="49" fontId="17" fillId="5" borderId="14" xfId="0" applyNumberFormat="1" applyFont="1" applyFill="1" applyBorder="1" applyAlignment="1" applyProtection="1">
      <alignment vertical="top"/>
    </xf>
    <xf numFmtId="166" fontId="0" fillId="5" borderId="14" xfId="0" applyNumberFormat="1" applyFill="1" applyBorder="1" applyAlignment="1" applyProtection="1">
      <alignment vertical="top"/>
    </xf>
    <xf numFmtId="49" fontId="18" fillId="5" borderId="14" xfId="0" applyNumberFormat="1" applyFont="1" applyFill="1" applyBorder="1" applyAlignment="1" applyProtection="1">
      <alignment vertical="top" wrapText="1"/>
    </xf>
    <xf numFmtId="175" fontId="0" fillId="2" borderId="11" xfId="0" applyNumberFormat="1" applyFill="1" applyBorder="1" applyAlignment="1" applyProtection="1">
      <alignment vertical="top"/>
      <protection locked="0"/>
    </xf>
    <xf numFmtId="175" fontId="0" fillId="2" borderId="40" xfId="0" applyNumberFormat="1" applyFill="1" applyBorder="1" applyAlignment="1" applyProtection="1">
      <alignment vertical="top"/>
      <protection locked="0"/>
    </xf>
    <xf numFmtId="0" fontId="10" fillId="11" borderId="0" xfId="0" applyFont="1" applyFill="1"/>
    <xf numFmtId="0" fontId="0" fillId="11" borderId="0" xfId="0" applyFill="1" applyAlignment="1">
      <alignment vertical="center"/>
    </xf>
    <xf numFmtId="49" fontId="9" fillId="12" borderId="14" xfId="0" applyNumberFormat="1" applyFont="1" applyFill="1" applyBorder="1" applyAlignment="1" applyProtection="1">
      <alignment horizontal="right" vertical="top"/>
    </xf>
    <xf numFmtId="49" fontId="9" fillId="12" borderId="16" xfId="0" applyNumberFormat="1" applyFont="1" applyFill="1" applyBorder="1" applyAlignment="1" applyProtection="1">
      <alignment horizontal="right" vertical="top"/>
    </xf>
    <xf numFmtId="49" fontId="9" fillId="12" borderId="45" xfId="0" applyNumberFormat="1" applyFont="1" applyFill="1" applyBorder="1" applyAlignment="1" applyProtection="1">
      <alignment horizontal="right" vertical="top"/>
    </xf>
    <xf numFmtId="49" fontId="0" fillId="4" borderId="13" xfId="0" applyNumberFormat="1" applyFill="1" applyBorder="1" applyAlignment="1" applyProtection="1">
      <alignment vertical="top"/>
    </xf>
    <xf numFmtId="49" fontId="18" fillId="5" borderId="15" xfId="0" applyNumberFormat="1" applyFont="1" applyFill="1" applyBorder="1" applyAlignment="1" applyProtection="1">
      <alignment vertical="top" wrapText="1"/>
    </xf>
    <xf numFmtId="166" fontId="18" fillId="0" borderId="26" xfId="0" applyNumberFormat="1" applyFont="1" applyFill="1" applyBorder="1" applyAlignment="1" applyProtection="1">
      <alignment vertical="top"/>
    </xf>
    <xf numFmtId="166" fontId="7" fillId="5" borderId="62" xfId="0" applyNumberFormat="1" applyFont="1" applyFill="1" applyBorder="1" applyAlignment="1" applyProtection="1">
      <alignment vertical="top"/>
    </xf>
    <xf numFmtId="49" fontId="18" fillId="12" borderId="17" xfId="0" applyNumberFormat="1" applyFont="1" applyFill="1" applyBorder="1" applyAlignment="1" applyProtection="1">
      <alignment vertical="top" wrapText="1"/>
    </xf>
    <xf numFmtId="49" fontId="18" fillId="5" borderId="10" xfId="0" applyNumberFormat="1" applyFont="1" applyFill="1" applyBorder="1" applyAlignment="1" applyProtection="1">
      <alignment vertical="top" wrapText="1"/>
    </xf>
    <xf numFmtId="166" fontId="0" fillId="0" borderId="26" xfId="0" applyNumberFormat="1" applyFill="1" applyBorder="1" applyAlignment="1" applyProtection="1">
      <alignment vertical="top"/>
    </xf>
    <xf numFmtId="49" fontId="18" fillId="2" borderId="26" xfId="0" applyNumberFormat="1" applyFont="1" applyFill="1" applyBorder="1" applyAlignment="1" applyProtection="1">
      <alignment vertical="top" wrapText="1"/>
    </xf>
    <xf numFmtId="49" fontId="33" fillId="3" borderId="42" xfId="0" applyNumberFormat="1" applyFont="1" applyFill="1" applyBorder="1" applyAlignment="1" applyProtection="1">
      <alignment vertical="top" wrapText="1"/>
    </xf>
    <xf numFmtId="166" fontId="7" fillId="5" borderId="26" xfId="0" applyNumberFormat="1" applyFont="1" applyFill="1" applyBorder="1" applyAlignment="1" applyProtection="1">
      <alignment vertical="top"/>
    </xf>
    <xf numFmtId="49" fontId="18" fillId="3" borderId="26" xfId="0" applyNumberFormat="1" applyFont="1" applyFill="1" applyBorder="1" applyAlignment="1" applyProtection="1">
      <alignment vertical="top" wrapText="1"/>
    </xf>
    <xf numFmtId="49" fontId="18" fillId="5" borderId="17" xfId="0" applyNumberFormat="1" applyFont="1" applyFill="1" applyBorder="1" applyAlignment="1" applyProtection="1">
      <alignment vertical="top" wrapText="1"/>
    </xf>
    <xf numFmtId="171" fontId="32" fillId="4" borderId="41" xfId="0" applyNumberFormat="1" applyFont="1" applyFill="1" applyBorder="1" applyAlignment="1" applyProtection="1">
      <alignment vertical="top"/>
    </xf>
    <xf numFmtId="0" fontId="0" fillId="0" borderId="6" xfId="0" applyFont="1" applyFill="1" applyBorder="1"/>
    <xf numFmtId="0" fontId="7" fillId="0" borderId="6" xfId="0" applyFont="1" applyFill="1" applyBorder="1"/>
    <xf numFmtId="0" fontId="10" fillId="0" borderId="0" xfId="0" applyFont="1" applyFill="1"/>
    <xf numFmtId="0" fontId="37" fillId="0" borderId="0" xfId="0" applyFont="1" applyFill="1"/>
    <xf numFmtId="0" fontId="6" fillId="0" borderId="0" xfId="0" applyFont="1" applyFill="1"/>
    <xf numFmtId="0" fontId="7" fillId="0" borderId="3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164" fontId="39" fillId="0" borderId="0" xfId="0" applyNumberFormat="1" applyFont="1" applyFill="1" applyBorder="1" applyProtection="1"/>
    <xf numFmtId="0" fontId="25" fillId="0" borderId="0" xfId="0" applyFont="1" applyFill="1" applyBorder="1"/>
    <xf numFmtId="49" fontId="43" fillId="12" borderId="43" xfId="0" applyNumberFormat="1" applyFont="1" applyFill="1" applyBorder="1" applyAlignment="1" applyProtection="1">
      <alignment vertical="top" wrapText="1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 wrapText="1"/>
    </xf>
    <xf numFmtId="0" fontId="35" fillId="0" borderId="0" xfId="0" applyFont="1" applyFill="1" applyAlignment="1">
      <alignment horizontal="right" vertical="center"/>
    </xf>
    <xf numFmtId="0" fontId="16" fillId="0" borderId="0" xfId="0" applyFont="1" applyAlignment="1">
      <alignment horizontal="center"/>
    </xf>
    <xf numFmtId="0" fontId="11" fillId="0" borderId="0" xfId="0" applyFont="1" applyFill="1" applyAlignment="1">
      <alignment horizontal="left" wrapText="1"/>
    </xf>
    <xf numFmtId="0" fontId="35" fillId="0" borderId="47" xfId="0" applyFont="1" applyBorder="1" applyAlignment="1">
      <alignment horizontal="right" vertical="center"/>
    </xf>
    <xf numFmtId="0" fontId="35" fillId="0" borderId="1" xfId="0" applyFont="1" applyBorder="1" applyAlignment="1">
      <alignment horizontal="right" vertical="center"/>
    </xf>
    <xf numFmtId="0" fontId="35" fillId="0" borderId="2" xfId="0" applyFont="1" applyBorder="1" applyAlignment="1">
      <alignment horizontal="right" vertic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vertical="top" wrapText="1"/>
    </xf>
    <xf numFmtId="0" fontId="0" fillId="2" borderId="0" xfId="0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>
      <alignment horizontal="right" vertical="center"/>
    </xf>
    <xf numFmtId="0" fontId="7" fillId="13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left" vertical="top" wrapText="1"/>
    </xf>
    <xf numFmtId="173" fontId="0" fillId="0" borderId="0" xfId="0" applyNumberFormat="1" applyBorder="1" applyAlignment="1">
      <alignment horizontal="center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49" xfId="0" applyFill="1" applyBorder="1" applyAlignment="1" applyProtection="1">
      <alignment horizontal="left" vertical="top" wrapText="1"/>
      <protection locked="0"/>
    </xf>
    <xf numFmtId="0" fontId="0" fillId="2" borderId="48" xfId="0" applyFill="1" applyBorder="1" applyAlignment="1" applyProtection="1">
      <alignment horizontal="left" vertical="top" wrapText="1"/>
      <protection locked="0"/>
    </xf>
    <xf numFmtId="0" fontId="18" fillId="2" borderId="0" xfId="0" applyFont="1" applyFill="1" applyBorder="1" applyAlignment="1" applyProtection="1">
      <alignment horizontal="left" vertical="top" wrapText="1"/>
      <protection locked="0"/>
    </xf>
    <xf numFmtId="0" fontId="18" fillId="2" borderId="4" xfId="0" applyFont="1" applyFill="1" applyBorder="1" applyAlignment="1" applyProtection="1">
      <alignment horizontal="left" vertical="top" wrapText="1"/>
      <protection locked="0"/>
    </xf>
    <xf numFmtId="0" fontId="0" fillId="2" borderId="57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58" xfId="0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0" fillId="2" borderId="52" xfId="0" applyFill="1" applyBorder="1" applyAlignment="1" applyProtection="1">
      <alignment horizontal="left" vertical="top" wrapText="1"/>
      <protection locked="0"/>
    </xf>
    <xf numFmtId="0" fontId="0" fillId="2" borderId="45" xfId="0" applyFill="1" applyBorder="1" applyAlignment="1" applyProtection="1">
      <alignment horizontal="left" vertical="top" wrapText="1"/>
      <protection locked="0"/>
    </xf>
    <xf numFmtId="0" fontId="0" fillId="2" borderId="46" xfId="0" applyFill="1" applyBorder="1" applyAlignment="1" applyProtection="1">
      <alignment horizontal="left" vertical="top" wrapText="1"/>
      <protection locked="0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0" fillId="2" borderId="29" xfId="0" applyFill="1" applyBorder="1" applyAlignment="1" applyProtection="1">
      <alignment horizontal="left" vertical="top" wrapText="1"/>
      <protection locked="0"/>
    </xf>
    <xf numFmtId="0" fontId="18" fillId="2" borderId="23" xfId="0" applyFont="1" applyFill="1" applyBorder="1" applyAlignment="1" applyProtection="1">
      <alignment horizontal="left" vertical="top" wrapText="1"/>
      <protection locked="0"/>
    </xf>
    <xf numFmtId="0" fontId="18" fillId="2" borderId="16" xfId="0" applyFont="1" applyFill="1" applyBorder="1" applyAlignment="1" applyProtection="1">
      <alignment horizontal="left" vertical="top" wrapText="1"/>
      <protection locked="0"/>
    </xf>
    <xf numFmtId="0" fontId="18" fillId="2" borderId="17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alignment horizontal="left" vertical="top" wrapText="1"/>
      <protection locked="0"/>
    </xf>
    <xf numFmtId="0" fontId="26" fillId="2" borderId="4" xfId="0" applyFont="1" applyFill="1" applyBorder="1" applyAlignment="1" applyProtection="1">
      <alignment horizontal="left" vertical="top" wrapText="1"/>
      <protection locked="0"/>
    </xf>
    <xf numFmtId="0" fontId="8" fillId="2" borderId="0" xfId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</xf>
    <xf numFmtId="0" fontId="0" fillId="3" borderId="4" xfId="0" applyFill="1" applyBorder="1" applyAlignment="1" applyProtection="1">
      <alignment horizontal="left" vertical="top"/>
    </xf>
    <xf numFmtId="0" fontId="15" fillId="0" borderId="0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7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5" fillId="0" borderId="3" xfId="0" applyFont="1" applyBorder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7" fillId="5" borderId="48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5" fillId="0" borderId="43" xfId="0" applyFont="1" applyBorder="1" applyAlignment="1">
      <alignment horizontal="right" vertical="center"/>
    </xf>
    <xf numFmtId="0" fontId="35" fillId="0" borderId="12" xfId="0" applyFont="1" applyBorder="1" applyAlignment="1">
      <alignment horizontal="right" vertical="center"/>
    </xf>
    <xf numFmtId="0" fontId="17" fillId="0" borderId="22" xfId="0" applyNumberFormat="1" applyFont="1" applyBorder="1" applyAlignment="1">
      <alignment horizontal="left" vertical="top"/>
    </xf>
    <xf numFmtId="0" fontId="17" fillId="0" borderId="14" xfId="0" applyNumberFormat="1" applyFont="1" applyBorder="1" applyAlignment="1">
      <alignment horizontal="left" vertical="top"/>
    </xf>
    <xf numFmtId="0" fontId="17" fillId="0" borderId="15" xfId="0" applyNumberFormat="1" applyFont="1" applyBorder="1" applyAlignment="1">
      <alignment horizontal="left" vertical="top"/>
    </xf>
    <xf numFmtId="0" fontId="0" fillId="0" borderId="24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left" vertical="top"/>
    </xf>
    <xf numFmtId="0" fontId="0" fillId="0" borderId="19" xfId="0" applyNumberFormat="1" applyBorder="1" applyAlignment="1">
      <alignment horizontal="left" vertical="top"/>
    </xf>
    <xf numFmtId="0" fontId="35" fillId="0" borderId="47" xfId="0" applyFont="1" applyBorder="1" applyAlignment="1" applyProtection="1">
      <alignment horizontal="right" vertical="center"/>
    </xf>
    <xf numFmtId="0" fontId="35" fillId="0" borderId="1" xfId="0" applyFont="1" applyBorder="1" applyAlignment="1" applyProtection="1">
      <alignment horizontal="right" vertical="center"/>
    </xf>
    <xf numFmtId="0" fontId="17" fillId="0" borderId="27" xfId="0" applyNumberFormat="1" applyFont="1" applyBorder="1" applyAlignment="1" applyProtection="1">
      <alignment horizontal="left" vertical="top"/>
    </xf>
    <xf numFmtId="0" fontId="17" fillId="0" borderId="14" xfId="0" applyNumberFormat="1" applyFont="1" applyBorder="1" applyAlignment="1" applyProtection="1">
      <alignment horizontal="left" vertical="top"/>
    </xf>
    <xf numFmtId="0" fontId="17" fillId="0" borderId="15" xfId="0" applyNumberFormat="1" applyFont="1" applyBorder="1" applyAlignment="1" applyProtection="1">
      <alignment horizontal="left" vertical="top"/>
    </xf>
    <xf numFmtId="0" fontId="0" fillId="0" borderId="25" xfId="0" applyNumberFormat="1" applyBorder="1" applyAlignment="1" applyProtection="1">
      <alignment horizontal="left" vertical="top"/>
    </xf>
    <xf numFmtId="0" fontId="0" fillId="0" borderId="16" xfId="0" applyNumberFormat="1" applyBorder="1" applyAlignment="1" applyProtection="1">
      <alignment horizontal="left" vertical="top"/>
    </xf>
    <xf numFmtId="0" fontId="0" fillId="0" borderId="17" xfId="0" applyNumberFormat="1" applyBorder="1" applyAlignment="1" applyProtection="1">
      <alignment horizontal="left" vertical="top"/>
    </xf>
    <xf numFmtId="0" fontId="0" fillId="0" borderId="30" xfId="0" applyNumberFormat="1" applyBorder="1" applyAlignment="1" applyProtection="1">
      <alignment horizontal="left" vertical="top"/>
    </xf>
    <xf numFmtId="0" fontId="0" fillId="0" borderId="18" xfId="0" applyNumberFormat="1" applyBorder="1" applyAlignment="1" applyProtection="1">
      <alignment horizontal="left" vertical="top"/>
    </xf>
    <xf numFmtId="0" fontId="0" fillId="0" borderId="19" xfId="0" applyNumberFormat="1" applyBorder="1" applyAlignment="1" applyProtection="1">
      <alignment horizontal="left" vertical="top"/>
    </xf>
    <xf numFmtId="0" fontId="35" fillId="0" borderId="5" xfId="0" applyFont="1" applyBorder="1" applyAlignment="1" applyProtection="1">
      <alignment horizontal="right" vertical="center"/>
    </xf>
    <xf numFmtId="0" fontId="35" fillId="0" borderId="6" xfId="0" applyFont="1" applyBorder="1" applyAlignment="1" applyProtection="1">
      <alignment horizontal="right" vertical="center"/>
    </xf>
    <xf numFmtId="49" fontId="43" fillId="12" borderId="54" xfId="0" applyNumberFormat="1" applyFont="1" applyFill="1" applyBorder="1" applyAlignment="1" applyProtection="1">
      <alignment vertical="top" wrapText="1"/>
    </xf>
    <xf numFmtId="0" fontId="6" fillId="12" borderId="34" xfId="0" applyFont="1" applyFill="1" applyBorder="1" applyAlignment="1" applyProtection="1">
      <alignment vertical="top"/>
    </xf>
    <xf numFmtId="0" fontId="6" fillId="12" borderId="56" xfId="0" applyFont="1" applyFill="1" applyBorder="1" applyAlignment="1" applyProtection="1">
      <alignment vertical="top"/>
    </xf>
    <xf numFmtId="49" fontId="43" fillId="12" borderId="21" xfId="0" applyNumberFormat="1" applyFont="1" applyFill="1" applyBorder="1" applyAlignment="1" applyProtection="1">
      <alignment vertical="top" wrapText="1"/>
    </xf>
    <xf numFmtId="0" fontId="6" fillId="12" borderId="40" xfId="0" applyFont="1" applyFill="1" applyBorder="1" applyAlignment="1" applyProtection="1">
      <alignment vertical="top"/>
    </xf>
    <xf numFmtId="0" fontId="6" fillId="12" borderId="41" xfId="0" applyFont="1" applyFill="1" applyBorder="1" applyAlignment="1" applyProtection="1">
      <alignment vertical="top"/>
    </xf>
    <xf numFmtId="0" fontId="0" fillId="0" borderId="0" xfId="0" applyFill="1" applyBorder="1" applyAlignment="1">
      <alignment horizontal="left" vertical="top" wrapText="1"/>
    </xf>
  </cellXfs>
  <cellStyles count="4">
    <cellStyle name="Hypertextový odkaz" xfId="1" builtinId="8"/>
    <cellStyle name="Měna" xfId="2" builtinId="4"/>
    <cellStyle name="Normální" xfId="0" builtinId="0"/>
    <cellStyle name="Procenta" xfId="3" builtinId="5"/>
  </cellStyles>
  <dxfs count="4">
    <dxf>
      <font>
        <color rgb="FFFF0000"/>
      </font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447675</xdr:rowOff>
    </xdr:from>
    <xdr:to>
      <xdr:col>6</xdr:col>
      <xdr:colOff>282691</xdr:colOff>
      <xdr:row>0</xdr:row>
      <xdr:rowOff>1026845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447675"/>
          <a:ext cx="4273666" cy="57917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12</xdr:col>
      <xdr:colOff>561800</xdr:colOff>
      <xdr:row>0</xdr:row>
      <xdr:rowOff>1066892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67425" y="0"/>
          <a:ext cx="2371550" cy="10668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381000</xdr:rowOff>
    </xdr:from>
    <xdr:to>
      <xdr:col>6</xdr:col>
      <xdr:colOff>606541</xdr:colOff>
      <xdr:row>0</xdr:row>
      <xdr:rowOff>960170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4273666" cy="579170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</xdr:colOff>
      <xdr:row>0</xdr:row>
      <xdr:rowOff>0</xdr:rowOff>
    </xdr:from>
    <xdr:to>
      <xdr:col>12</xdr:col>
      <xdr:colOff>628475</xdr:colOff>
      <xdr:row>0</xdr:row>
      <xdr:rowOff>1066892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1650" y="0"/>
          <a:ext cx="2371550" cy="10668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352425</xdr:rowOff>
    </xdr:from>
    <xdr:to>
      <xdr:col>6</xdr:col>
      <xdr:colOff>377941</xdr:colOff>
      <xdr:row>0</xdr:row>
      <xdr:rowOff>931595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52425"/>
          <a:ext cx="4273666" cy="579170"/>
        </a:xfrm>
        <a:prstGeom prst="rect">
          <a:avLst/>
        </a:prstGeom>
      </xdr:spPr>
    </xdr:pic>
    <xdr:clientData/>
  </xdr:twoCellAnchor>
  <xdr:twoCellAnchor editAs="oneCell">
    <xdr:from>
      <xdr:col>8</xdr:col>
      <xdr:colOff>361950</xdr:colOff>
      <xdr:row>0</xdr:row>
      <xdr:rowOff>0</xdr:rowOff>
    </xdr:from>
    <xdr:to>
      <xdr:col>12</xdr:col>
      <xdr:colOff>295100</xdr:colOff>
      <xdr:row>1</xdr:row>
      <xdr:rowOff>95342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34025" y="0"/>
          <a:ext cx="2371550" cy="10668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390525</xdr:rowOff>
    </xdr:from>
    <xdr:to>
      <xdr:col>6</xdr:col>
      <xdr:colOff>568441</xdr:colOff>
      <xdr:row>0</xdr:row>
      <xdr:rowOff>969695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390525"/>
          <a:ext cx="4273666" cy="579170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571500</xdr:colOff>
      <xdr:row>0</xdr:row>
      <xdr:rowOff>0</xdr:rowOff>
    </xdr:from>
    <xdr:to>
      <xdr:col>12</xdr:col>
      <xdr:colOff>28400</xdr:colOff>
      <xdr:row>0</xdr:row>
      <xdr:rowOff>895350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76925" y="0"/>
          <a:ext cx="2371550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352425</xdr:rowOff>
    </xdr:from>
    <xdr:to>
      <xdr:col>7</xdr:col>
      <xdr:colOff>149341</xdr:colOff>
      <xdr:row>0</xdr:row>
      <xdr:rowOff>931595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352425"/>
          <a:ext cx="4273666" cy="579170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0</xdr:row>
      <xdr:rowOff>0</xdr:rowOff>
    </xdr:from>
    <xdr:to>
      <xdr:col>23</xdr:col>
      <xdr:colOff>133175</xdr:colOff>
      <xdr:row>1</xdr:row>
      <xdr:rowOff>47717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19825" y="0"/>
          <a:ext cx="2371550" cy="10668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152400</xdr:rowOff>
    </xdr:from>
    <xdr:to>
      <xdr:col>6</xdr:col>
      <xdr:colOff>76200</xdr:colOff>
      <xdr:row>0</xdr:row>
      <xdr:rowOff>676479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52400"/>
          <a:ext cx="3867150" cy="524079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0</xdr:rowOff>
    </xdr:from>
    <xdr:to>
      <xdr:col>9</xdr:col>
      <xdr:colOff>638175</xdr:colOff>
      <xdr:row>0</xdr:row>
      <xdr:rowOff>775589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6875" y="0"/>
          <a:ext cx="1724025" cy="77558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1933575</xdr:colOff>
      <xdr:row>0</xdr:row>
      <xdr:rowOff>0</xdr:rowOff>
    </xdr:from>
    <xdr:to>
      <xdr:col>5</xdr:col>
      <xdr:colOff>57150</xdr:colOff>
      <xdr:row>0</xdr:row>
      <xdr:rowOff>600075</xdr:rowOff>
    </xdr:to>
    <xdr:pic>
      <xdr:nvPicPr>
        <xdr:cNvPr id="2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980"/>
        <a:stretch/>
      </xdr:blipFill>
      <xdr:spPr bwMode="auto">
        <a:xfrm>
          <a:off x="7477125" y="0"/>
          <a:ext cx="1219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0</xdr:row>
      <xdr:rowOff>47625</xdr:rowOff>
    </xdr:from>
    <xdr:to>
      <xdr:col>3</xdr:col>
      <xdr:colOff>409575</xdr:colOff>
      <xdr:row>0</xdr:row>
      <xdr:rowOff>571704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600" y="47625"/>
          <a:ext cx="3867150" cy="5240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1714499</xdr:colOff>
      <xdr:row>0</xdr:row>
      <xdr:rowOff>76200</xdr:rowOff>
    </xdr:from>
    <xdr:to>
      <xdr:col>4</xdr:col>
      <xdr:colOff>397273</xdr:colOff>
      <xdr:row>0</xdr:row>
      <xdr:rowOff>704850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2174" y="76200"/>
          <a:ext cx="1397399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133351</xdr:rowOff>
    </xdr:from>
    <xdr:to>
      <xdr:col>2</xdr:col>
      <xdr:colOff>628650</xdr:colOff>
      <xdr:row>0</xdr:row>
      <xdr:rowOff>622577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133351"/>
          <a:ext cx="3609975" cy="4892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123825</xdr:rowOff>
    </xdr:from>
    <xdr:to>
      <xdr:col>1</xdr:col>
      <xdr:colOff>314325</xdr:colOff>
      <xdr:row>0</xdr:row>
      <xdr:rowOff>647904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23825"/>
          <a:ext cx="3867150" cy="524079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0</xdr:row>
      <xdr:rowOff>47625</xdr:rowOff>
    </xdr:from>
    <xdr:to>
      <xdr:col>3</xdr:col>
      <xdr:colOff>676275</xdr:colOff>
      <xdr:row>0</xdr:row>
      <xdr:rowOff>823214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38700" y="47625"/>
          <a:ext cx="1724025" cy="775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33"/>
  <sheetViews>
    <sheetView showGridLines="0" tabSelected="1" zoomScaleNormal="100" workbookViewId="0">
      <selection activeCell="Q17" sqref="Q17"/>
    </sheetView>
  </sheetViews>
  <sheetFormatPr defaultRowHeight="15" x14ac:dyDescent="0.25"/>
  <cols>
    <col min="1" max="1" width="11.85546875" bestFit="1" customWidth="1"/>
    <col min="3" max="3" width="14.85546875" customWidth="1"/>
  </cols>
  <sheetData>
    <row r="1" spans="1:13" ht="89.25" customHeight="1" x14ac:dyDescent="0.25">
      <c r="A1" s="398"/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3" ht="15.75" thickBot="1" x14ac:dyDescent="0.3"/>
    <row r="3" spans="1:13" x14ac:dyDescent="0.25">
      <c r="A3" s="280" t="s">
        <v>261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x14ac:dyDescent="0.25">
      <c r="A5" s="16" t="s">
        <v>0</v>
      </c>
      <c r="B5" s="6"/>
      <c r="C5" s="6"/>
      <c r="D5" s="6"/>
      <c r="E5" s="6"/>
      <c r="F5" s="6"/>
      <c r="G5" s="6"/>
      <c r="H5" s="6"/>
      <c r="I5" s="6"/>
      <c r="J5" s="31"/>
      <c r="K5" s="6"/>
      <c r="L5" s="6"/>
      <c r="M5" s="7"/>
    </row>
    <row r="6" spans="1:13" x14ac:dyDescent="0.25">
      <c r="A6" s="88"/>
      <c r="B6" s="6"/>
      <c r="C6" s="6"/>
      <c r="D6" s="6"/>
      <c r="E6" s="6"/>
      <c r="F6" s="6"/>
      <c r="G6" s="6"/>
      <c r="H6" s="6"/>
      <c r="I6" s="6"/>
      <c r="J6" s="31"/>
      <c r="K6" s="6"/>
      <c r="L6" s="6"/>
      <c r="M6" s="7"/>
    </row>
    <row r="7" spans="1:13" x14ac:dyDescent="0.25">
      <c r="A7" s="89" t="s">
        <v>1</v>
      </c>
      <c r="B7" s="281" t="s">
        <v>279</v>
      </c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x14ac:dyDescent="0.25">
      <c r="A8" s="88" t="s">
        <v>2</v>
      </c>
      <c r="B8" s="6" t="s">
        <v>262</v>
      </c>
      <c r="C8" s="6"/>
      <c r="D8" s="6"/>
      <c r="E8" s="6"/>
      <c r="F8" s="6"/>
      <c r="G8" s="6"/>
      <c r="H8" s="6"/>
      <c r="I8" s="6"/>
      <c r="J8" s="6"/>
      <c r="K8" s="6"/>
      <c r="L8" s="6"/>
      <c r="M8" s="9"/>
    </row>
    <row r="9" spans="1:13" x14ac:dyDescent="0.25">
      <c r="A9" s="88" t="s">
        <v>7</v>
      </c>
      <c r="B9" s="6" t="s">
        <v>181</v>
      </c>
      <c r="C9" s="6"/>
      <c r="D9" s="6"/>
      <c r="E9" s="6"/>
      <c r="F9" s="6"/>
      <c r="G9" s="6"/>
      <c r="H9" s="6"/>
      <c r="I9" s="6"/>
      <c r="J9" s="6"/>
      <c r="K9" s="6"/>
      <c r="L9" s="6"/>
      <c r="M9" s="9"/>
    </row>
    <row r="10" spans="1:13" ht="48.75" customHeight="1" x14ac:dyDescent="0.25">
      <c r="A10" s="122" t="s">
        <v>9</v>
      </c>
      <c r="B10" s="492" t="s">
        <v>301</v>
      </c>
      <c r="C10" s="492"/>
      <c r="D10" s="492"/>
      <c r="E10" s="492"/>
      <c r="F10" s="492"/>
      <c r="G10" s="492"/>
      <c r="H10" s="492"/>
      <c r="I10" s="6"/>
      <c r="J10" s="6"/>
      <c r="K10" s="6"/>
      <c r="L10" s="6"/>
      <c r="M10" s="7"/>
    </row>
    <row r="11" spans="1:13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3" x14ac:dyDescent="0.25">
      <c r="A12" s="5"/>
      <c r="B12" s="6" t="s">
        <v>5</v>
      </c>
      <c r="C12" s="6"/>
      <c r="D12" s="6"/>
      <c r="E12" s="6"/>
      <c r="F12" s="6"/>
      <c r="G12" s="6"/>
      <c r="H12" s="6"/>
      <c r="I12" s="14" t="s">
        <v>6</v>
      </c>
      <c r="J12" s="14"/>
      <c r="K12" s="14"/>
      <c r="L12" s="14"/>
      <c r="M12" s="15"/>
    </row>
    <row r="13" spans="1:13" x14ac:dyDescent="0.25">
      <c r="A13" s="5"/>
      <c r="B13" s="141" t="s">
        <v>259</v>
      </c>
      <c r="C13" s="8"/>
      <c r="D13" s="8"/>
      <c r="E13" s="6"/>
      <c r="F13" s="6"/>
      <c r="G13" s="6"/>
      <c r="H13" s="6"/>
      <c r="I13" s="8"/>
      <c r="J13" s="8"/>
      <c r="K13" s="8"/>
      <c r="L13" s="8"/>
      <c r="M13" s="9"/>
    </row>
    <row r="14" spans="1:13" x14ac:dyDescent="0.25">
      <c r="A14" s="5"/>
      <c r="B14" s="141" t="s">
        <v>182</v>
      </c>
      <c r="C14" s="8"/>
      <c r="D14" s="8"/>
      <c r="E14" s="6"/>
      <c r="F14" s="6"/>
      <c r="G14" s="6"/>
      <c r="H14" s="6"/>
      <c r="I14" s="8"/>
      <c r="J14" s="8"/>
      <c r="K14" s="8"/>
      <c r="L14" s="8"/>
      <c r="M14" s="9"/>
    </row>
    <row r="15" spans="1:13" ht="15.75" thickBot="1" x14ac:dyDescent="0.3">
      <c r="A15" s="10"/>
      <c r="B15" s="386"/>
      <c r="C15" s="387"/>
      <c r="D15" s="387"/>
      <c r="E15" s="387"/>
      <c r="F15" s="387"/>
      <c r="G15" s="12"/>
      <c r="H15" s="12"/>
      <c r="I15" s="12"/>
      <c r="J15" s="12"/>
      <c r="K15" s="12"/>
      <c r="L15" s="12"/>
      <c r="M15" s="13"/>
    </row>
    <row r="17" spans="1:13" ht="21" x14ac:dyDescent="0.35">
      <c r="A17" s="399" t="s">
        <v>105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</row>
    <row r="18" spans="1:13" ht="15" customHeight="1" x14ac:dyDescent="0.25">
      <c r="B18" s="2"/>
      <c r="C18" s="98"/>
      <c r="D18" s="397"/>
      <c r="E18" s="397"/>
      <c r="F18" s="397"/>
      <c r="G18" s="397"/>
      <c r="H18" s="397"/>
      <c r="I18" s="397"/>
      <c r="J18" s="397"/>
      <c r="K18" s="397"/>
      <c r="L18" s="397"/>
      <c r="M18" s="397"/>
    </row>
    <row r="19" spans="1:13" ht="15" customHeight="1" x14ac:dyDescent="0.25">
      <c r="B19" s="2"/>
      <c r="C19" s="98" t="s">
        <v>216</v>
      </c>
      <c r="D19" s="400" t="s">
        <v>297</v>
      </c>
      <c r="E19" s="400"/>
      <c r="F19" s="400"/>
      <c r="G19" s="400"/>
      <c r="H19" s="400"/>
      <c r="I19" s="400"/>
      <c r="J19" s="400"/>
      <c r="K19" s="400"/>
      <c r="L19" s="400"/>
      <c r="M19" s="400"/>
    </row>
    <row r="20" spans="1:13" ht="15" customHeight="1" x14ac:dyDescent="0.25">
      <c r="B20" s="2"/>
      <c r="C20" s="98"/>
      <c r="D20" s="397"/>
      <c r="E20" s="397"/>
      <c r="F20" s="397"/>
      <c r="G20" s="397"/>
      <c r="H20" s="397"/>
      <c r="I20" s="397"/>
      <c r="J20" s="397"/>
      <c r="K20" s="397"/>
      <c r="L20" s="397"/>
      <c r="M20" s="397"/>
    </row>
    <row r="21" spans="1:13" hidden="1" x14ac:dyDescent="0.25">
      <c r="C21" s="102" t="s">
        <v>183</v>
      </c>
    </row>
    <row r="22" spans="1:13" hidden="1" x14ac:dyDescent="0.25">
      <c r="C22" s="102" t="s">
        <v>184</v>
      </c>
    </row>
    <row r="23" spans="1:13" hidden="1" x14ac:dyDescent="0.25">
      <c r="C23" s="102" t="s">
        <v>104</v>
      </c>
    </row>
    <row r="24" spans="1:13" hidden="1" x14ac:dyDescent="0.25">
      <c r="C24" s="103" t="s">
        <v>107</v>
      </c>
    </row>
    <row r="25" spans="1:13" hidden="1" x14ac:dyDescent="0.25"/>
    <row r="26" spans="1:13" hidden="1" x14ac:dyDescent="0.25">
      <c r="A26" s="26"/>
      <c r="B26" s="1"/>
    </row>
    <row r="28" spans="1:13" x14ac:dyDescent="0.25">
      <c r="A28" s="29"/>
      <c r="B28" s="86"/>
      <c r="C28" s="96"/>
      <c r="D28" s="96"/>
      <c r="E28" s="96"/>
      <c r="F28" s="96"/>
      <c r="G28" s="96"/>
      <c r="H28" s="96"/>
      <c r="I28" s="96"/>
    </row>
    <row r="30" spans="1:13" x14ac:dyDescent="0.25">
      <c r="A30" s="99" t="s">
        <v>178</v>
      </c>
    </row>
    <row r="31" spans="1:13" x14ac:dyDescent="0.25">
      <c r="A31" s="96" t="s">
        <v>285</v>
      </c>
    </row>
    <row r="32" spans="1:13" x14ac:dyDescent="0.25">
      <c r="A32" s="150" t="s">
        <v>250</v>
      </c>
      <c r="B32" s="150"/>
      <c r="C32" s="150"/>
      <c r="D32" s="205"/>
      <c r="E32" s="150"/>
    </row>
    <row r="33" spans="1:5" x14ac:dyDescent="0.25">
      <c r="A33" s="207" t="s">
        <v>251</v>
      </c>
      <c r="E33" s="174"/>
    </row>
  </sheetData>
  <sheetProtection password="CACD" sheet="1" objects="1" scenarios="1"/>
  <customSheetViews>
    <customSheetView guid="{C4D94DB2-52D8-42BA-9055-361910D8EC7F}" showGridLines="0" topLeftCell="A4">
      <selection activeCell="I18" sqref="I18"/>
      <pageMargins left="0.7" right="0.7" top="0.78740157499999996" bottom="0.78740157499999996" header="0.3" footer="0.3"/>
      <pageSetup paperSize="9" orientation="portrait" r:id="rId1"/>
    </customSheetView>
  </customSheetViews>
  <mergeCells count="6">
    <mergeCell ref="D20:M20"/>
    <mergeCell ref="A1:M1"/>
    <mergeCell ref="A17:M17"/>
    <mergeCell ref="B10:H10"/>
    <mergeCell ref="D18:M18"/>
    <mergeCell ref="D19:M19"/>
  </mergeCells>
  <pageMargins left="0.7" right="0.7" top="0.78740157499999996" bottom="0.78740157499999996" header="0.3" footer="0.3"/>
  <pageSetup paperSize="9" scale="68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AP2"/>
  <sheetViews>
    <sheetView workbookViewId="0">
      <selection activeCell="E8" sqref="E8"/>
    </sheetView>
  </sheetViews>
  <sheetFormatPr defaultRowHeight="15" x14ac:dyDescent="0.25"/>
  <cols>
    <col min="4" max="4" width="10.85546875" customWidth="1"/>
  </cols>
  <sheetData>
    <row r="1" spans="1:42" x14ac:dyDescent="0.25">
      <c r="A1" s="93" t="s">
        <v>150</v>
      </c>
      <c r="B1" s="93" t="s">
        <v>151</v>
      </c>
      <c r="C1" s="93" t="s">
        <v>152</v>
      </c>
      <c r="D1" s="93" t="s">
        <v>153</v>
      </c>
      <c r="E1" s="93" t="s">
        <v>154</v>
      </c>
      <c r="F1" s="93" t="s">
        <v>155</v>
      </c>
      <c r="G1" s="93" t="s">
        <v>193</v>
      </c>
      <c r="H1" s="93" t="s">
        <v>156</v>
      </c>
      <c r="I1" s="93" t="s">
        <v>157</v>
      </c>
      <c r="J1" s="93" t="s">
        <v>159</v>
      </c>
      <c r="K1" s="93" t="s">
        <v>158</v>
      </c>
      <c r="L1" s="93" t="s">
        <v>160</v>
      </c>
      <c r="M1" s="93" t="s">
        <v>161</v>
      </c>
      <c r="N1" s="93" t="s">
        <v>162</v>
      </c>
      <c r="O1" s="93" t="s">
        <v>163</v>
      </c>
      <c r="P1" s="93" t="s">
        <v>164</v>
      </c>
      <c r="Q1" s="93" t="s">
        <v>165</v>
      </c>
      <c r="R1" s="93" t="s">
        <v>166</v>
      </c>
      <c r="S1" s="93" t="s">
        <v>167</v>
      </c>
      <c r="T1" s="93" t="s">
        <v>168</v>
      </c>
      <c r="U1" s="93" t="s">
        <v>169</v>
      </c>
      <c r="V1" s="93" t="s">
        <v>170</v>
      </c>
      <c r="W1" s="93" t="s">
        <v>171</v>
      </c>
      <c r="X1" s="93" t="s">
        <v>172</v>
      </c>
      <c r="Y1" s="93" t="s">
        <v>173</v>
      </c>
      <c r="Z1" s="93" t="s">
        <v>174</v>
      </c>
      <c r="AA1" s="93" t="s">
        <v>175</v>
      </c>
      <c r="AB1" s="93" t="s">
        <v>176</v>
      </c>
      <c r="AC1" s="93" t="s">
        <v>177</v>
      </c>
      <c r="AD1" s="127" t="s">
        <v>206</v>
      </c>
      <c r="AE1" s="126" t="s">
        <v>194</v>
      </c>
      <c r="AF1" s="126" t="s">
        <v>195</v>
      </c>
      <c r="AG1" s="126" t="s">
        <v>196</v>
      </c>
      <c r="AH1" s="126" t="s">
        <v>197</v>
      </c>
      <c r="AI1" s="126" t="s">
        <v>198</v>
      </c>
      <c r="AJ1" s="126" t="s">
        <v>199</v>
      </c>
      <c r="AK1" s="126" t="s">
        <v>200</v>
      </c>
      <c r="AL1" s="126" t="s">
        <v>201</v>
      </c>
      <c r="AM1" s="126" t="s">
        <v>202</v>
      </c>
      <c r="AN1" s="126" t="s">
        <v>203</v>
      </c>
      <c r="AO1" s="126" t="s">
        <v>204</v>
      </c>
      <c r="AP1" s="126" t="s">
        <v>205</v>
      </c>
    </row>
    <row r="2" spans="1:42" x14ac:dyDescent="0.25">
      <c r="A2">
        <f>Zadatel!E6</f>
        <v>0</v>
      </c>
      <c r="B2">
        <f>Zadatel!E7</f>
        <v>0</v>
      </c>
      <c r="C2">
        <f>Zadatel!E8</f>
        <v>0</v>
      </c>
      <c r="D2">
        <f>Zadatel!E9</f>
        <v>0</v>
      </c>
      <c r="E2">
        <f>Zadatel!E10</f>
        <v>0</v>
      </c>
      <c r="F2">
        <f>Zadatel!E12</f>
        <v>0</v>
      </c>
      <c r="G2">
        <f>Zadatel!E13</f>
        <v>0</v>
      </c>
      <c r="H2">
        <f>Zadatel!E16</f>
        <v>0</v>
      </c>
      <c r="I2">
        <f>Zadatel!E17</f>
        <v>0</v>
      </c>
      <c r="J2">
        <f>Zadatel!E18</f>
        <v>0</v>
      </c>
      <c r="K2">
        <f>Zadatel!E19</f>
        <v>0</v>
      </c>
      <c r="L2">
        <f>Zadatel!E21</f>
        <v>0</v>
      </c>
      <c r="M2">
        <f>Zadatel!E22</f>
        <v>0</v>
      </c>
      <c r="N2">
        <f>Zadatel!E23</f>
        <v>0</v>
      </c>
      <c r="O2">
        <f>Zadatel!E24</f>
        <v>0</v>
      </c>
      <c r="P2" t="str">
        <f>Zadatel!E25</f>
        <v>Žádost může podat pouze registrovaná sociální služba.</v>
      </c>
      <c r="Q2">
        <f>Zadatel!E27</f>
        <v>0</v>
      </c>
      <c r="R2">
        <f>Zadatel!E30</f>
        <v>0</v>
      </c>
      <c r="S2">
        <f>Zadatel!E31</f>
        <v>0</v>
      </c>
      <c r="T2">
        <f>Zadatel!E32</f>
        <v>0</v>
      </c>
      <c r="U2">
        <f>Zadatel!E33</f>
        <v>0</v>
      </c>
      <c r="V2">
        <f>Zadatel!E35</f>
        <v>0</v>
      </c>
      <c r="W2">
        <f>Zadatel!E36</f>
        <v>0</v>
      </c>
      <c r="X2">
        <f>Zadatel!E37</f>
        <v>0</v>
      </c>
      <c r="Y2">
        <f>Zadatel!E38</f>
        <v>0</v>
      </c>
      <c r="Z2">
        <f>Zadatel!E39</f>
        <v>0</v>
      </c>
      <c r="AA2">
        <f>Zadatel!E43</f>
        <v>0</v>
      </c>
      <c r="AB2">
        <f>Zadatel!E44</f>
        <v>0</v>
      </c>
      <c r="AC2">
        <f>Zadatel!E46</f>
        <v>0</v>
      </c>
      <c r="AD2" t="e">
        <f>Uvod!#REF!</f>
        <v>#REF!</v>
      </c>
      <c r="AE2">
        <f>'Projektový záměr'!B5</f>
        <v>0</v>
      </c>
      <c r="AF2">
        <f>Hlavicka!K5</f>
        <v>0</v>
      </c>
      <c r="AG2">
        <f ca="1">'Projektový záměr'!E24</f>
        <v>0</v>
      </c>
      <c r="AH2">
        <f ca="1">'Projektový záměr'!E25</f>
        <v>0</v>
      </c>
      <c r="AI2">
        <f>'Projektový záměr'!E15</f>
        <v>0</v>
      </c>
      <c r="AJ2">
        <f>'Projektový záměr'!E17</f>
        <v>0</v>
      </c>
      <c r="AK2">
        <f>'Projektový záměr'!E18</f>
        <v>0</v>
      </c>
      <c r="AL2">
        <f>'Projektový záměr'!E20</f>
        <v>0</v>
      </c>
      <c r="AM2">
        <f>'Projektový záměr'!E21</f>
        <v>0</v>
      </c>
      <c r="AN2" t="str">
        <f>'Projektový záměr'!E28</f>
        <v>1. 7. 2017-30. 6. 2019</v>
      </c>
      <c r="AO2" t="str">
        <f>'Projektový záměr'!E36</f>
        <v>výchovnými a vývojovými problémy – VVP</v>
      </c>
      <c r="AP2">
        <f>'Projektový záměr'!I34</f>
        <v>0</v>
      </c>
    </row>
  </sheetData>
  <customSheetViews>
    <customSheetView guid="{C4D94DB2-52D8-42BA-9055-361910D8EC7F}" topLeftCell="Y1">
      <selection activeCell="AL1" sqref="AL1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theme="4"/>
    <pageSetUpPr fitToPage="1"/>
  </sheetPr>
  <dimension ref="A1:S48"/>
  <sheetViews>
    <sheetView showGridLines="0" zoomScaleNormal="100" zoomScaleSheetLayoutView="100" workbookViewId="0">
      <selection activeCell="O16" sqref="O16"/>
    </sheetView>
  </sheetViews>
  <sheetFormatPr defaultRowHeight="15" x14ac:dyDescent="0.25"/>
  <cols>
    <col min="2" max="2" width="3.85546875" customWidth="1"/>
    <col min="3" max="3" width="14.28515625" customWidth="1"/>
    <col min="6" max="6" width="9.42578125" bestFit="1" customWidth="1"/>
    <col min="13" max="13" width="11.85546875" bestFit="1" customWidth="1"/>
  </cols>
  <sheetData>
    <row r="1" spans="1:15" ht="89.25" customHeight="1" x14ac:dyDescent="0.25">
      <c r="A1" s="401"/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3"/>
    </row>
    <row r="2" spans="1:15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5" ht="24" thickBot="1" x14ac:dyDescent="0.4">
      <c r="A3" s="404" t="s">
        <v>20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6"/>
    </row>
    <row r="4" spans="1:15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5" x14ac:dyDescent="0.25">
      <c r="A5" s="21" t="s">
        <v>21</v>
      </c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1:15" x14ac:dyDescent="0.25">
      <c r="A6" s="18" t="s">
        <v>1</v>
      </c>
      <c r="B6" s="17" t="s">
        <v>13</v>
      </c>
      <c r="C6" s="6"/>
      <c r="D6" s="6"/>
      <c r="E6" s="407"/>
      <c r="F6" s="407"/>
      <c r="G6" s="407"/>
      <c r="H6" s="407"/>
      <c r="I6" s="407"/>
      <c r="J6" s="407"/>
      <c r="K6" s="407"/>
      <c r="L6" s="407"/>
      <c r="M6" s="408"/>
      <c r="O6" s="103">
        <f>+LEN(E6)</f>
        <v>0</v>
      </c>
    </row>
    <row r="7" spans="1:15" x14ac:dyDescent="0.25">
      <c r="A7" s="18" t="s">
        <v>2</v>
      </c>
      <c r="B7" s="86" t="s">
        <v>14</v>
      </c>
      <c r="C7" s="8"/>
      <c r="D7" s="6"/>
      <c r="E7" s="407"/>
      <c r="F7" s="407"/>
      <c r="G7" s="407"/>
      <c r="H7" s="407"/>
      <c r="I7" s="407"/>
      <c r="J7" s="407"/>
      <c r="K7" s="407"/>
      <c r="L7" s="407"/>
      <c r="M7" s="408"/>
      <c r="N7" s="388"/>
      <c r="O7" s="103">
        <f t="shared" ref="O7:O47" si="0">+LEN(E7)</f>
        <v>0</v>
      </c>
    </row>
    <row r="8" spans="1:15" x14ac:dyDescent="0.25">
      <c r="A8" s="18" t="s">
        <v>7</v>
      </c>
      <c r="B8" s="17" t="s">
        <v>15</v>
      </c>
      <c r="C8" s="6"/>
      <c r="D8" s="6"/>
      <c r="E8" s="407"/>
      <c r="F8" s="407"/>
      <c r="G8" s="407"/>
      <c r="H8" s="407"/>
      <c r="I8" s="407"/>
      <c r="J8" s="407"/>
      <c r="K8" s="407"/>
      <c r="L8" s="407"/>
      <c r="M8" s="408"/>
      <c r="O8" s="103">
        <f t="shared" si="0"/>
        <v>0</v>
      </c>
    </row>
    <row r="9" spans="1:15" x14ac:dyDescent="0.25">
      <c r="A9" s="18" t="s">
        <v>9</v>
      </c>
      <c r="B9" s="17" t="s">
        <v>25</v>
      </c>
      <c r="C9" s="6"/>
      <c r="D9" s="6"/>
      <c r="E9" s="409"/>
      <c r="F9" s="409"/>
      <c r="G9" s="409"/>
      <c r="H9" s="409"/>
      <c r="I9" s="409"/>
      <c r="J9" s="409"/>
      <c r="K9" s="409"/>
      <c r="L9" s="409"/>
      <c r="M9" s="410"/>
      <c r="O9" s="103">
        <f t="shared" si="0"/>
        <v>0</v>
      </c>
    </row>
    <row r="10" spans="1:15" x14ac:dyDescent="0.25">
      <c r="A10" s="18" t="s">
        <v>10</v>
      </c>
      <c r="B10" s="17" t="s">
        <v>63</v>
      </c>
      <c r="C10" s="6"/>
      <c r="D10" s="6"/>
      <c r="E10" s="407"/>
      <c r="F10" s="407"/>
      <c r="G10" s="407"/>
      <c r="H10" s="407"/>
      <c r="I10" s="407"/>
      <c r="J10" s="407"/>
      <c r="K10" s="407"/>
      <c r="L10" s="407"/>
      <c r="M10" s="408"/>
      <c r="O10" s="103">
        <f t="shared" si="0"/>
        <v>0</v>
      </c>
    </row>
    <row r="11" spans="1:15" x14ac:dyDescent="0.25">
      <c r="A11" s="18"/>
      <c r="C11" s="175" t="str">
        <f>IF(OR(E7="spolek",E7="ústav"),"oddíl vložka a datum zápisu do veřejného rejstříku",IF(E7="o.p.s.","oddíl vložka a datum zápisu do veřejného rejstříku",IF(E7="","","datum evidence na MK ČR")))</f>
        <v/>
      </c>
      <c r="D11" s="6"/>
      <c r="E11" s="174"/>
      <c r="F11" s="27"/>
      <c r="G11" s="27"/>
      <c r="H11" s="27"/>
      <c r="I11" s="27"/>
      <c r="J11" s="27"/>
      <c r="K11" s="27"/>
      <c r="L11" s="27"/>
      <c r="M11" s="28"/>
      <c r="O11" s="103"/>
    </row>
    <row r="12" spans="1:15" x14ac:dyDescent="0.25">
      <c r="A12" s="18" t="s">
        <v>22</v>
      </c>
      <c r="B12" s="17" t="s">
        <v>16</v>
      </c>
      <c r="C12" s="6"/>
      <c r="D12" s="6"/>
      <c r="E12" s="407"/>
      <c r="F12" s="407"/>
      <c r="G12" s="407"/>
      <c r="H12" s="407"/>
      <c r="I12" s="407"/>
      <c r="J12" s="407"/>
      <c r="K12" s="407"/>
      <c r="L12" s="407"/>
      <c r="M12" s="408"/>
      <c r="O12" s="103">
        <f t="shared" si="0"/>
        <v>0</v>
      </c>
    </row>
    <row r="13" spans="1:15" x14ac:dyDescent="0.25">
      <c r="A13" s="18" t="s">
        <v>36</v>
      </c>
      <c r="B13" s="86" t="s">
        <v>185</v>
      </c>
      <c r="C13" s="6"/>
      <c r="D13" s="6"/>
      <c r="E13" s="407"/>
      <c r="F13" s="407"/>
      <c r="G13" s="407"/>
      <c r="H13" s="407"/>
      <c r="I13" s="407"/>
      <c r="J13" s="407"/>
      <c r="K13" s="407"/>
      <c r="L13" s="407"/>
      <c r="M13" s="408"/>
      <c r="O13" s="103">
        <f t="shared" si="0"/>
        <v>0</v>
      </c>
    </row>
    <row r="14" spans="1:15" x14ac:dyDescent="0.25">
      <c r="A14" s="21" t="s">
        <v>23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  <c r="O14" s="103"/>
    </row>
    <row r="15" spans="1:15" x14ac:dyDescent="0.25">
      <c r="A15" s="18" t="s">
        <v>1</v>
      </c>
      <c r="B15" s="17" t="s">
        <v>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O15" s="103"/>
    </row>
    <row r="16" spans="1:15" x14ac:dyDescent="0.25">
      <c r="A16" s="18"/>
      <c r="B16" s="6"/>
      <c r="C16" s="6"/>
      <c r="D16" s="19" t="s">
        <v>37</v>
      </c>
      <c r="E16" s="407"/>
      <c r="F16" s="407"/>
      <c r="G16" s="407"/>
      <c r="H16" s="407"/>
      <c r="I16" s="407"/>
      <c r="J16" s="407"/>
      <c r="K16" s="407"/>
      <c r="L16" s="407"/>
      <c r="M16" s="408"/>
      <c r="O16" s="103">
        <f t="shared" si="0"/>
        <v>0</v>
      </c>
    </row>
    <row r="17" spans="1:19" x14ac:dyDescent="0.25">
      <c r="A17" s="18"/>
      <c r="B17" s="6"/>
      <c r="C17" s="6"/>
      <c r="D17" s="19" t="s">
        <v>38</v>
      </c>
      <c r="E17" s="407"/>
      <c r="F17" s="407"/>
      <c r="G17" s="407"/>
      <c r="H17" s="407"/>
      <c r="I17" s="407"/>
      <c r="J17" s="407"/>
      <c r="K17" s="407"/>
      <c r="L17" s="407"/>
      <c r="M17" s="408"/>
      <c r="O17" s="103">
        <f t="shared" si="0"/>
        <v>0</v>
      </c>
    </row>
    <row r="18" spans="1:19" x14ac:dyDescent="0.25">
      <c r="A18" s="18"/>
      <c r="B18" s="6"/>
      <c r="C18" s="6"/>
      <c r="D18" s="19" t="s">
        <v>39</v>
      </c>
      <c r="E18" s="407"/>
      <c r="F18" s="407"/>
      <c r="G18" s="407"/>
      <c r="H18" s="407"/>
      <c r="I18" s="407"/>
      <c r="J18" s="407"/>
      <c r="K18" s="407"/>
      <c r="L18" s="407"/>
      <c r="M18" s="408"/>
      <c r="O18" s="103">
        <f t="shared" si="0"/>
        <v>0</v>
      </c>
    </row>
    <row r="19" spans="1:19" x14ac:dyDescent="0.25">
      <c r="A19" s="18"/>
      <c r="B19" s="6"/>
      <c r="C19" s="6"/>
      <c r="D19" s="19" t="s">
        <v>40</v>
      </c>
      <c r="E19" s="407"/>
      <c r="F19" s="407"/>
      <c r="G19" s="407"/>
      <c r="H19" s="407"/>
      <c r="I19" s="407"/>
      <c r="J19" s="407"/>
      <c r="K19" s="407"/>
      <c r="L19" s="407"/>
      <c r="M19" s="408"/>
      <c r="O19" s="103">
        <f t="shared" si="0"/>
        <v>0</v>
      </c>
    </row>
    <row r="20" spans="1:19" x14ac:dyDescent="0.25">
      <c r="A20" s="18" t="s">
        <v>2</v>
      </c>
      <c r="B20" s="17" t="s">
        <v>18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O20" s="103"/>
    </row>
    <row r="21" spans="1:19" x14ac:dyDescent="0.25">
      <c r="A21" s="18"/>
      <c r="B21" s="6"/>
      <c r="C21" s="6"/>
      <c r="D21" s="19" t="s">
        <v>37</v>
      </c>
      <c r="E21" s="407"/>
      <c r="F21" s="407"/>
      <c r="G21" s="407"/>
      <c r="H21" s="407"/>
      <c r="I21" s="407"/>
      <c r="J21" s="407"/>
      <c r="K21" s="407"/>
      <c r="L21" s="407"/>
      <c r="M21" s="408"/>
      <c r="O21" s="103">
        <f t="shared" si="0"/>
        <v>0</v>
      </c>
    </row>
    <row r="22" spans="1:19" x14ac:dyDescent="0.25">
      <c r="A22" s="18"/>
      <c r="B22" s="6"/>
      <c r="C22" s="6"/>
      <c r="D22" s="19" t="s">
        <v>38</v>
      </c>
      <c r="E22" s="407"/>
      <c r="F22" s="407"/>
      <c r="G22" s="407"/>
      <c r="H22" s="407"/>
      <c r="I22" s="407"/>
      <c r="J22" s="407"/>
      <c r="K22" s="407"/>
      <c r="L22" s="407"/>
      <c r="M22" s="408"/>
      <c r="O22" s="103">
        <f t="shared" si="0"/>
        <v>0</v>
      </c>
    </row>
    <row r="23" spans="1:19" x14ac:dyDescent="0.25">
      <c r="A23" s="18"/>
      <c r="B23" s="6"/>
      <c r="C23" s="6"/>
      <c r="D23" s="19" t="s">
        <v>39</v>
      </c>
      <c r="E23" s="407"/>
      <c r="F23" s="407"/>
      <c r="G23" s="407"/>
      <c r="H23" s="407"/>
      <c r="I23" s="407"/>
      <c r="J23" s="407"/>
      <c r="K23" s="407"/>
      <c r="L23" s="407"/>
      <c r="M23" s="408"/>
      <c r="O23" s="103">
        <f t="shared" si="0"/>
        <v>0</v>
      </c>
    </row>
    <row r="24" spans="1:19" x14ac:dyDescent="0.25">
      <c r="A24" s="18"/>
      <c r="B24" s="6"/>
      <c r="C24" s="6"/>
      <c r="D24" s="19" t="s">
        <v>40</v>
      </c>
      <c r="E24" s="407"/>
      <c r="F24" s="407"/>
      <c r="G24" s="407"/>
      <c r="H24" s="407"/>
      <c r="I24" s="407"/>
      <c r="J24" s="407"/>
      <c r="K24" s="407"/>
      <c r="L24" s="407"/>
      <c r="M24" s="408"/>
      <c r="O24" s="103">
        <f t="shared" si="0"/>
        <v>0</v>
      </c>
    </row>
    <row r="25" spans="1:19" x14ac:dyDescent="0.25">
      <c r="A25" s="18" t="s">
        <v>7</v>
      </c>
      <c r="B25" s="86" t="s">
        <v>282</v>
      </c>
      <c r="C25" s="8"/>
      <c r="D25" s="8"/>
      <c r="E25" s="413" t="s">
        <v>281</v>
      </c>
      <c r="F25" s="413"/>
      <c r="G25" s="413"/>
      <c r="H25" s="413"/>
      <c r="I25" s="413"/>
      <c r="J25" s="413"/>
      <c r="K25" s="413"/>
      <c r="L25" s="413"/>
      <c r="M25" s="414"/>
      <c r="N25" s="388"/>
      <c r="O25" s="388"/>
      <c r="P25" s="388"/>
      <c r="Q25" s="96"/>
      <c r="R25" s="96"/>
      <c r="S25" s="96"/>
    </row>
    <row r="26" spans="1:19" x14ac:dyDescent="0.25">
      <c r="A26" s="18"/>
      <c r="B26" s="17" t="str">
        <f>IF(LEFT(E25,2)="NE","Číslo registrace garanta","Číslo registrace")</f>
        <v>Číslo registrace</v>
      </c>
      <c r="C26" s="6"/>
      <c r="D26" s="6"/>
      <c r="E26" s="407"/>
      <c r="F26" s="407"/>
      <c r="G26" s="407"/>
      <c r="H26" s="407"/>
      <c r="I26" s="407"/>
      <c r="J26" s="407"/>
      <c r="K26" s="407"/>
      <c r="L26" s="407"/>
      <c r="M26" s="408"/>
      <c r="N26" s="389"/>
      <c r="O26" s="390"/>
      <c r="P26" s="96"/>
      <c r="Q26" s="96"/>
      <c r="R26" s="96"/>
      <c r="S26" s="96"/>
    </row>
    <row r="27" spans="1:19" x14ac:dyDescent="0.25">
      <c r="A27" s="18" t="s">
        <v>9</v>
      </c>
      <c r="B27" s="17" t="s">
        <v>41</v>
      </c>
      <c r="C27" s="6"/>
      <c r="D27" s="6"/>
      <c r="E27" s="407"/>
      <c r="F27" s="407"/>
      <c r="G27" s="407"/>
      <c r="H27" s="407"/>
      <c r="I27" s="407"/>
      <c r="J27" s="407"/>
      <c r="K27" s="407"/>
      <c r="L27" s="407"/>
      <c r="M27" s="408"/>
      <c r="O27" s="103">
        <f t="shared" si="0"/>
        <v>0</v>
      </c>
    </row>
    <row r="28" spans="1:19" x14ac:dyDescent="0.25">
      <c r="A28" s="21" t="s">
        <v>24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  <c r="O28" s="103"/>
    </row>
    <row r="29" spans="1:19" x14ac:dyDescent="0.25">
      <c r="A29" s="18" t="s">
        <v>1</v>
      </c>
      <c r="B29" s="17" t="s">
        <v>26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O29" s="103"/>
    </row>
    <row r="30" spans="1:19" x14ac:dyDescent="0.25">
      <c r="A30" s="5"/>
      <c r="B30" s="6"/>
      <c r="C30" s="17" t="s">
        <v>27</v>
      </c>
      <c r="D30" s="6"/>
      <c r="E30" s="411"/>
      <c r="F30" s="411"/>
      <c r="G30" s="411"/>
      <c r="H30" s="411"/>
      <c r="I30" s="411"/>
      <c r="J30" s="411"/>
      <c r="K30" s="411"/>
      <c r="L30" s="411"/>
      <c r="M30" s="412"/>
      <c r="O30" s="103">
        <f t="shared" si="0"/>
        <v>0</v>
      </c>
    </row>
    <row r="31" spans="1:19" x14ac:dyDescent="0.25">
      <c r="A31" s="5"/>
      <c r="B31" s="6"/>
      <c r="C31" s="130" t="s">
        <v>207</v>
      </c>
      <c r="D31" s="6"/>
      <c r="E31" s="411"/>
      <c r="F31" s="411"/>
      <c r="G31" s="411"/>
      <c r="H31" s="411"/>
      <c r="I31" s="411"/>
      <c r="J31" s="411"/>
      <c r="K31" s="411"/>
      <c r="L31" s="411"/>
      <c r="M31" s="412"/>
      <c r="O31" s="103">
        <f t="shared" si="0"/>
        <v>0</v>
      </c>
    </row>
    <row r="32" spans="1:19" x14ac:dyDescent="0.25">
      <c r="A32" s="5"/>
      <c r="B32" s="6"/>
      <c r="C32" s="17" t="s">
        <v>28</v>
      </c>
      <c r="D32" s="6"/>
      <c r="E32" s="411"/>
      <c r="F32" s="411"/>
      <c r="G32" s="411"/>
      <c r="H32" s="411"/>
      <c r="I32" s="411"/>
      <c r="J32" s="411"/>
      <c r="K32" s="411"/>
      <c r="L32" s="411"/>
      <c r="M32" s="412"/>
      <c r="O32" s="103">
        <f t="shared" si="0"/>
        <v>0</v>
      </c>
    </row>
    <row r="33" spans="1:15" x14ac:dyDescent="0.25">
      <c r="A33" s="5"/>
      <c r="B33" s="6"/>
      <c r="C33" s="17" t="s">
        <v>29</v>
      </c>
      <c r="D33" s="6"/>
      <c r="E33" s="411"/>
      <c r="F33" s="411"/>
      <c r="G33" s="411"/>
      <c r="H33" s="411"/>
      <c r="I33" s="411"/>
      <c r="J33" s="411"/>
      <c r="K33" s="411"/>
      <c r="L33" s="411"/>
      <c r="M33" s="412"/>
      <c r="O33" s="103">
        <f t="shared" si="0"/>
        <v>0</v>
      </c>
    </row>
    <row r="34" spans="1:15" x14ac:dyDescent="0.25">
      <c r="A34" s="18" t="s">
        <v>2</v>
      </c>
      <c r="B34" s="17" t="s">
        <v>30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  <c r="O34" s="103"/>
    </row>
    <row r="35" spans="1:15" x14ac:dyDescent="0.25">
      <c r="A35" s="5"/>
      <c r="B35" s="6"/>
      <c r="C35" s="17" t="s">
        <v>27</v>
      </c>
      <c r="D35" s="6"/>
      <c r="E35" s="411"/>
      <c r="F35" s="411"/>
      <c r="G35" s="411"/>
      <c r="H35" s="411"/>
      <c r="I35" s="411"/>
      <c r="J35" s="411"/>
      <c r="K35" s="411"/>
      <c r="L35" s="411"/>
      <c r="M35" s="412"/>
      <c r="O35" s="103">
        <f t="shared" si="0"/>
        <v>0</v>
      </c>
    </row>
    <row r="36" spans="1:15" x14ac:dyDescent="0.25">
      <c r="A36" s="5"/>
      <c r="B36" s="6"/>
      <c r="C36" s="130" t="s">
        <v>207</v>
      </c>
      <c r="D36" s="6"/>
      <c r="E36" s="411"/>
      <c r="F36" s="411"/>
      <c r="G36" s="411"/>
      <c r="H36" s="411"/>
      <c r="I36" s="411"/>
      <c r="J36" s="411"/>
      <c r="K36" s="411"/>
      <c r="L36" s="411"/>
      <c r="M36" s="412"/>
      <c r="O36" s="103">
        <f t="shared" si="0"/>
        <v>0</v>
      </c>
    </row>
    <row r="37" spans="1:15" x14ac:dyDescent="0.25">
      <c r="A37" s="5"/>
      <c r="B37" s="6"/>
      <c r="C37" s="17" t="s">
        <v>28</v>
      </c>
      <c r="D37" s="6"/>
      <c r="E37" s="411"/>
      <c r="F37" s="411"/>
      <c r="G37" s="411"/>
      <c r="H37" s="411"/>
      <c r="I37" s="411"/>
      <c r="J37" s="411"/>
      <c r="K37" s="411"/>
      <c r="L37" s="411"/>
      <c r="M37" s="412"/>
      <c r="O37" s="103">
        <f t="shared" si="0"/>
        <v>0</v>
      </c>
    </row>
    <row r="38" spans="1:15" x14ac:dyDescent="0.25">
      <c r="A38" s="5"/>
      <c r="B38" s="6"/>
      <c r="C38" s="17" t="s">
        <v>29</v>
      </c>
      <c r="D38" s="6"/>
      <c r="E38" s="411"/>
      <c r="F38" s="411"/>
      <c r="G38" s="411"/>
      <c r="H38" s="411"/>
      <c r="I38" s="411"/>
      <c r="J38" s="411"/>
      <c r="K38" s="411"/>
      <c r="L38" s="411"/>
      <c r="M38" s="412"/>
      <c r="O38" s="103">
        <f t="shared" si="0"/>
        <v>0</v>
      </c>
    </row>
    <row r="39" spans="1:15" x14ac:dyDescent="0.25">
      <c r="A39" s="18" t="s">
        <v>7</v>
      </c>
      <c r="B39" s="17" t="s">
        <v>35</v>
      </c>
      <c r="C39" s="6"/>
      <c r="D39" s="6"/>
      <c r="E39" s="407"/>
      <c r="F39" s="407"/>
      <c r="G39" s="407"/>
      <c r="H39" s="407"/>
      <c r="I39" s="407"/>
      <c r="J39" s="407"/>
      <c r="K39" s="407"/>
      <c r="L39" s="407"/>
      <c r="M39" s="408"/>
      <c r="O39" s="103">
        <f t="shared" si="0"/>
        <v>0</v>
      </c>
    </row>
    <row r="40" spans="1:15" x14ac:dyDescent="0.2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  <c r="O40" s="103"/>
    </row>
    <row r="41" spans="1:15" x14ac:dyDescent="0.25">
      <c r="A41" s="87" t="s">
        <v>143</v>
      </c>
      <c r="B41" s="23"/>
      <c r="C41" s="23"/>
      <c r="D41" s="23"/>
      <c r="E41" s="23"/>
      <c r="F41" s="25"/>
      <c r="G41" s="25"/>
      <c r="H41" s="25"/>
      <c r="I41" s="23"/>
      <c r="J41" s="23"/>
      <c r="K41" s="23"/>
      <c r="L41" s="23"/>
      <c r="M41" s="24"/>
      <c r="O41" s="103"/>
    </row>
    <row r="42" spans="1:15" x14ac:dyDescent="0.25">
      <c r="A42" s="5"/>
      <c r="B42" s="6"/>
      <c r="C42" s="6"/>
      <c r="D42" s="6"/>
      <c r="E42" s="26" t="s">
        <v>214</v>
      </c>
      <c r="F42" s="29"/>
      <c r="G42" s="8"/>
      <c r="H42" s="29"/>
      <c r="I42" s="6"/>
      <c r="J42" s="6"/>
      <c r="K42" s="6"/>
      <c r="L42" s="6"/>
      <c r="M42" s="7"/>
      <c r="O42" s="103"/>
    </row>
    <row r="43" spans="1:15" x14ac:dyDescent="0.25">
      <c r="A43" s="18" t="s">
        <v>1</v>
      </c>
      <c r="B43" s="17" t="s">
        <v>62</v>
      </c>
      <c r="C43" s="6"/>
      <c r="D43" s="6"/>
      <c r="E43" s="44"/>
      <c r="F43" s="131"/>
      <c r="G43" s="8"/>
      <c r="H43" s="30"/>
      <c r="I43" s="6"/>
      <c r="J43" s="6"/>
      <c r="K43" s="6"/>
      <c r="L43" s="6"/>
      <c r="M43" s="7"/>
      <c r="O43" s="103">
        <f>+LEN(E43)</f>
        <v>0</v>
      </c>
    </row>
    <row r="44" spans="1:15" x14ac:dyDescent="0.25">
      <c r="A44" s="18" t="s">
        <v>2</v>
      </c>
      <c r="B44" s="17" t="s">
        <v>19</v>
      </c>
      <c r="C44" s="6"/>
      <c r="D44" s="6"/>
      <c r="E44" s="44"/>
      <c r="F44" s="131"/>
      <c r="G44" s="8"/>
      <c r="H44" s="30"/>
      <c r="I44" s="6"/>
      <c r="J44" s="6"/>
      <c r="K44" s="6"/>
      <c r="L44" s="6"/>
      <c r="M44" s="7"/>
      <c r="O44" s="103">
        <f>+LEN(E44)</f>
        <v>0</v>
      </c>
    </row>
    <row r="45" spans="1:15" x14ac:dyDescent="0.25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  <c r="O45" s="103"/>
    </row>
    <row r="46" spans="1:15" x14ac:dyDescent="0.25">
      <c r="A46" s="391" t="s">
        <v>7</v>
      </c>
      <c r="B46" s="86" t="s">
        <v>144</v>
      </c>
      <c r="C46" s="8"/>
      <c r="D46" s="8"/>
      <c r="E46" s="45"/>
      <c r="F46" s="6"/>
      <c r="G46" s="6"/>
      <c r="H46" s="6"/>
      <c r="I46" s="6"/>
      <c r="J46" s="6"/>
      <c r="K46" s="6"/>
      <c r="L46" s="6"/>
      <c r="M46" s="7"/>
      <c r="N46" s="388"/>
      <c r="O46" s="103">
        <f t="shared" si="0"/>
        <v>0</v>
      </c>
    </row>
    <row r="47" spans="1:15" ht="15.75" thickBot="1" x14ac:dyDescent="0.3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20"/>
      <c r="O47" s="103">
        <f t="shared" si="0"/>
        <v>0</v>
      </c>
    </row>
    <row r="48" spans="1:15" x14ac:dyDescent="0.25">
      <c r="K48" s="6"/>
      <c r="L48" s="31" t="s">
        <v>12</v>
      </c>
      <c r="M48" s="123">
        <f>SUM(O6:O47)</f>
        <v>0</v>
      </c>
    </row>
  </sheetData>
  <sheetProtection password="CACD" sheet="1" objects="1" scenarios="1"/>
  <customSheetViews>
    <customSheetView guid="{C4D94DB2-52D8-42BA-9055-361910D8EC7F}" showGridLines="0" fitToPage="1">
      <selection activeCell="E6" sqref="E6:M6"/>
      <pageMargins left="0.7" right="0.7" top="0.78740157499999996" bottom="0.78740157499999996" header="0.3" footer="0.3"/>
      <pageSetup paperSize="9" scale="71" fitToHeight="0" orientation="portrait" r:id="rId1"/>
      <headerFooter>
        <oddFooter>&amp;LTištěno dne: &amp;D&amp;R&amp;P / &amp;N</oddFooter>
      </headerFooter>
    </customSheetView>
  </customSheetViews>
  <mergeCells count="29">
    <mergeCell ref="E39:M39"/>
    <mergeCell ref="E31:M31"/>
    <mergeCell ref="E32:M32"/>
    <mergeCell ref="E33:M33"/>
    <mergeCell ref="E24:M24"/>
    <mergeCell ref="E25:M25"/>
    <mergeCell ref="E27:M27"/>
    <mergeCell ref="E30:M30"/>
    <mergeCell ref="E26:M26"/>
    <mergeCell ref="E35:M35"/>
    <mergeCell ref="E36:M36"/>
    <mergeCell ref="E37:M37"/>
    <mergeCell ref="E38:M38"/>
    <mergeCell ref="E23:M23"/>
    <mergeCell ref="E9:M9"/>
    <mergeCell ref="E16:M16"/>
    <mergeCell ref="E17:M17"/>
    <mergeCell ref="E12:M12"/>
    <mergeCell ref="E13:M13"/>
    <mergeCell ref="E18:M18"/>
    <mergeCell ref="E19:M19"/>
    <mergeCell ref="E21:M21"/>
    <mergeCell ref="E22:M22"/>
    <mergeCell ref="A1:M1"/>
    <mergeCell ref="A3:M3"/>
    <mergeCell ref="E6:M6"/>
    <mergeCell ref="E7:M7"/>
    <mergeCell ref="E10:M10"/>
    <mergeCell ref="E8:M8"/>
  </mergeCells>
  <dataValidations count="2">
    <dataValidation type="list" allowBlank="1" showInputMessage="1" showErrorMessage="1" sqref="E7:M7">
      <formula1>"spolek,o.p.s.,účelové zařízení církve,ústav"</formula1>
    </dataValidation>
    <dataValidation type="list" allowBlank="1" showInputMessage="1" showErrorMessage="1" sqref="E46">
      <formula1>"Ano,Ne"</formula1>
    </dataValidation>
  </dataValidations>
  <pageMargins left="0.7" right="0.7" top="0.78740157499999996" bottom="0.78740157499999996" header="0.3" footer="0.3"/>
  <pageSetup paperSize="9" scale="71" fitToHeight="0" orientation="portrait" r:id="rId2"/>
  <headerFooter>
    <oddFooter>&amp;LTištěno dne: &amp;D&amp;R&amp;P / &amp;N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theme="6"/>
    <pageSetUpPr fitToPage="1"/>
  </sheetPr>
  <dimension ref="A1:M37"/>
  <sheetViews>
    <sheetView showGridLines="0" zoomScaleNormal="100" workbookViewId="0">
      <selection activeCell="E7" sqref="E7"/>
    </sheetView>
  </sheetViews>
  <sheetFormatPr defaultRowHeight="15" x14ac:dyDescent="0.25"/>
  <cols>
    <col min="5" max="5" width="13.5703125" customWidth="1"/>
  </cols>
  <sheetData>
    <row r="1" spans="1:13" ht="76.5" customHeight="1" x14ac:dyDescent="0.25">
      <c r="A1" s="419"/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</row>
    <row r="2" spans="1:13" ht="23.25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3.25" x14ac:dyDescent="0.25">
      <c r="A3" s="171" t="s">
        <v>215</v>
      </c>
      <c r="B3" s="91"/>
      <c r="C3" s="91"/>
      <c r="D3" s="91"/>
      <c r="E3" s="91"/>
      <c r="F3" s="91"/>
      <c r="G3" s="91"/>
      <c r="H3" s="91"/>
      <c r="I3" s="91"/>
      <c r="J3" s="19"/>
      <c r="K3" s="91"/>
      <c r="L3" s="91"/>
      <c r="M3" s="91"/>
    </row>
    <row r="4" spans="1:13" x14ac:dyDescent="0.25">
      <c r="A4" s="17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19" t="s">
        <v>106</v>
      </c>
      <c r="K5" s="420"/>
      <c r="L5" s="420"/>
      <c r="M5" s="420"/>
    </row>
    <row r="6" spans="1:13" x14ac:dyDescent="0.25">
      <c r="A6" s="6"/>
      <c r="B6" s="6"/>
      <c r="C6" s="6"/>
      <c r="D6" s="6"/>
      <c r="E6" s="6"/>
      <c r="F6" s="6"/>
      <c r="G6" s="6"/>
      <c r="H6" s="6"/>
      <c r="I6" s="415" t="s">
        <v>211</v>
      </c>
      <c r="J6" s="416"/>
      <c r="K6" s="422">
        <f>'Projektový záměr'!M108+Harm!Z30+Rozp_Zam!J48+Rozp_Zam!K48+Rozp_Struk!G162</f>
        <v>62</v>
      </c>
      <c r="L6" s="422"/>
      <c r="M6" s="422"/>
    </row>
    <row r="7" spans="1:13" ht="18.75" x14ac:dyDescent="0.3">
      <c r="A7" s="26" t="s">
        <v>1</v>
      </c>
      <c r="B7" s="86" t="s">
        <v>13</v>
      </c>
      <c r="C7" s="8"/>
      <c r="D7" s="6"/>
      <c r="E7" s="92">
        <f>Zadatel!E6</f>
        <v>0</v>
      </c>
      <c r="F7" s="6"/>
      <c r="G7" s="6"/>
      <c r="H7" s="6"/>
      <c r="I7" s="6"/>
      <c r="J7" s="6"/>
      <c r="K7" s="6"/>
      <c r="L7" s="6"/>
      <c r="M7" s="6"/>
    </row>
    <row r="8" spans="1:13" ht="18.75" x14ac:dyDescent="0.3">
      <c r="A8" s="26" t="s">
        <v>2</v>
      </c>
      <c r="B8" s="86" t="s">
        <v>15</v>
      </c>
      <c r="C8" s="8"/>
      <c r="D8" s="6"/>
      <c r="E8" s="133">
        <f>Zadatel!E8</f>
        <v>0</v>
      </c>
      <c r="F8" s="6"/>
      <c r="G8" s="6"/>
      <c r="H8" s="6"/>
      <c r="I8" s="6"/>
      <c r="J8" s="6"/>
      <c r="K8" s="6"/>
      <c r="L8" s="6"/>
      <c r="M8" s="6"/>
    </row>
    <row r="9" spans="1:13" ht="18.75" x14ac:dyDescent="0.3">
      <c r="A9" s="26" t="s">
        <v>7</v>
      </c>
      <c r="B9" s="17" t="s">
        <v>3</v>
      </c>
      <c r="C9" s="6"/>
      <c r="D9" s="6"/>
      <c r="E9" s="92">
        <f>'Projektový záměr'!B5</f>
        <v>0</v>
      </c>
      <c r="F9" s="6"/>
      <c r="G9" s="6"/>
      <c r="H9" s="6"/>
      <c r="I9" s="6"/>
      <c r="J9" s="6"/>
      <c r="K9" s="6"/>
      <c r="L9" s="6"/>
      <c r="M9" s="6"/>
    </row>
    <row r="10" spans="1:13" x14ac:dyDescent="0.25">
      <c r="A10" s="6"/>
      <c r="B10" s="6"/>
      <c r="C10" s="17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x14ac:dyDescent="0.25">
      <c r="A11" s="26" t="s">
        <v>9</v>
      </c>
      <c r="B11" s="86" t="s">
        <v>31</v>
      </c>
      <c r="C11" s="8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25">
      <c r="A12" s="6"/>
      <c r="B12" s="8"/>
      <c r="C12" s="86" t="s">
        <v>42</v>
      </c>
      <c r="D12" s="6"/>
      <c r="E12" s="6">
        <f>'Projektový záměr'!E15</f>
        <v>0</v>
      </c>
      <c r="F12" s="6"/>
      <c r="G12" s="6"/>
      <c r="H12" s="6"/>
      <c r="I12" s="6"/>
      <c r="J12" s="6"/>
      <c r="K12" s="6"/>
      <c r="L12" s="6"/>
      <c r="M12" s="6"/>
    </row>
    <row r="13" spans="1:13" x14ac:dyDescent="0.25">
      <c r="A13" s="6"/>
      <c r="B13" s="8"/>
      <c r="C13" s="86" t="s">
        <v>33</v>
      </c>
      <c r="D13" s="6"/>
      <c r="E13" s="6">
        <f>'Projektový záměr'!E17</f>
        <v>0</v>
      </c>
      <c r="F13" s="6"/>
      <c r="G13" s="6"/>
      <c r="H13" s="6"/>
      <c r="I13" s="6"/>
      <c r="J13" s="6"/>
      <c r="K13" s="6"/>
      <c r="L13" s="6"/>
      <c r="M13" s="6"/>
    </row>
    <row r="14" spans="1:13" x14ac:dyDescent="0.25">
      <c r="A14" s="6"/>
      <c r="B14" s="8"/>
      <c r="C14" s="86" t="s">
        <v>34</v>
      </c>
      <c r="D14" s="6"/>
      <c r="E14" s="6">
        <f>'Projektový záměr'!E18</f>
        <v>0</v>
      </c>
      <c r="F14" s="6"/>
      <c r="G14" s="6"/>
      <c r="H14" s="6"/>
      <c r="I14" s="6"/>
      <c r="J14" s="6"/>
      <c r="K14" s="6"/>
      <c r="L14" s="6"/>
      <c r="M14" s="6"/>
    </row>
    <row r="15" spans="1:13" x14ac:dyDescent="0.25">
      <c r="A15" s="26" t="s">
        <v>10</v>
      </c>
      <c r="B15" s="86" t="s">
        <v>35</v>
      </c>
      <c r="C15" s="8"/>
      <c r="D15" s="6"/>
      <c r="E15" s="6">
        <f>Zadatel!E39</f>
        <v>0</v>
      </c>
      <c r="F15" s="6"/>
      <c r="G15" s="6"/>
      <c r="H15" s="6"/>
      <c r="I15" s="6"/>
      <c r="J15" s="6"/>
      <c r="K15" s="6"/>
      <c r="L15" s="6"/>
      <c r="M15" s="6"/>
    </row>
    <row r="16" spans="1:13" x14ac:dyDescent="0.25">
      <c r="A16" s="26"/>
      <c r="B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5">
      <c r="A17" s="17" t="s">
        <v>43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5">
      <c r="A18" s="6"/>
      <c r="B18" s="17" t="s">
        <v>44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30" customHeight="1" x14ac:dyDescent="0.25">
      <c r="A19" s="6"/>
      <c r="B19" s="417" t="s">
        <v>45</v>
      </c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</row>
    <row r="20" spans="1:13" x14ac:dyDescent="0.25">
      <c r="A20" s="1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6"/>
      <c r="B21" s="17" t="s">
        <v>46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63" customHeight="1" x14ac:dyDescent="0.25">
      <c r="A22" s="6"/>
      <c r="B22" s="417" t="s">
        <v>286</v>
      </c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</row>
    <row r="23" spans="1:13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6"/>
      <c r="B24" s="17" t="s">
        <v>51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33.75" customHeight="1" x14ac:dyDescent="0.25">
      <c r="A25" s="6"/>
      <c r="B25" s="421" t="s">
        <v>298</v>
      </c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</row>
    <row r="26" spans="1:13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6"/>
      <c r="B27" s="17" t="s">
        <v>47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49.5" customHeight="1" x14ac:dyDescent="0.25">
      <c r="A28" s="6"/>
      <c r="B28" s="417" t="s">
        <v>299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</row>
    <row r="29" spans="1:13" ht="32.25" customHeight="1" x14ac:dyDescent="0.25">
      <c r="A29" s="6"/>
      <c r="B29" s="417" t="s">
        <v>48</v>
      </c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</row>
    <row r="30" spans="1:13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5">
      <c r="A31" s="6"/>
      <c r="B31" s="17" t="s">
        <v>49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6"/>
      <c r="B32" s="417" t="s">
        <v>50</v>
      </c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</row>
    <row r="33" spans="1:13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23"/>
      <c r="L36" s="23"/>
      <c r="M36" s="23"/>
    </row>
    <row r="37" spans="1:13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418">
        <f>Zadatel!E12</f>
        <v>0</v>
      </c>
      <c r="L37" s="418"/>
      <c r="M37" s="418"/>
    </row>
  </sheetData>
  <sheetProtection password="CACD" sheet="1" objects="1" scenarios="1"/>
  <mergeCells count="11">
    <mergeCell ref="I6:J6"/>
    <mergeCell ref="B29:M29"/>
    <mergeCell ref="B32:M32"/>
    <mergeCell ref="K37:M37"/>
    <mergeCell ref="A1:M1"/>
    <mergeCell ref="K5:M5"/>
    <mergeCell ref="B19:M19"/>
    <mergeCell ref="B22:M22"/>
    <mergeCell ref="B25:M25"/>
    <mergeCell ref="B28:M28"/>
    <mergeCell ref="K6:M6"/>
  </mergeCells>
  <pageMargins left="0.70866141732283472" right="0.70866141732283472" top="0.78740157480314965" bottom="0.78740157480314965" header="0.31496062992125984" footer="0.31496062992125984"/>
  <pageSetup paperSize="9" scale="70" fitToHeight="0" orientation="portrait" r:id="rId1"/>
  <headerFooter>
    <oddHeader>&amp;L&amp;Z&amp;F</oddHeader>
    <oddFooter>&amp;LDatum tisku: &amp;D&amp;RStrana &amp;P /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>
    <tabColor theme="6"/>
    <pageSetUpPr fitToPage="1"/>
  </sheetPr>
  <dimension ref="A1:P110"/>
  <sheetViews>
    <sheetView showGridLines="0" zoomScaleNormal="100" workbookViewId="0">
      <selection activeCell="B90" sqref="B90"/>
    </sheetView>
  </sheetViews>
  <sheetFormatPr defaultRowHeight="15" x14ac:dyDescent="0.25"/>
  <cols>
    <col min="3" max="3" width="10.140625" bestFit="1" customWidth="1"/>
    <col min="4" max="4" width="10.140625" customWidth="1"/>
    <col min="5" max="5" width="13.5703125" customWidth="1"/>
    <col min="11" max="11" width="16.28515625" bestFit="1" customWidth="1"/>
    <col min="13" max="13" width="13.42578125" customWidth="1"/>
    <col min="15" max="15" width="0" hidden="1" customWidth="1"/>
    <col min="16" max="16" width="16.28515625" style="103" bestFit="1" customWidth="1"/>
  </cols>
  <sheetData>
    <row r="1" spans="1:16" ht="80.25" customHeight="1" x14ac:dyDescent="0.25">
      <c r="A1" s="401"/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3"/>
    </row>
    <row r="2" spans="1:16" ht="21" x14ac:dyDescent="0.35">
      <c r="A2" s="5"/>
      <c r="B2" s="6"/>
      <c r="C2" s="6"/>
      <c r="D2" s="6"/>
      <c r="E2" s="6"/>
      <c r="F2" s="6"/>
      <c r="G2" s="6"/>
      <c r="H2" s="6"/>
      <c r="I2" s="6"/>
      <c r="J2" s="6"/>
      <c r="K2" s="47"/>
      <c r="M2" s="7"/>
    </row>
    <row r="3" spans="1:16" x14ac:dyDescent="0.25">
      <c r="A3" s="21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6" x14ac:dyDescent="0.25">
      <c r="A4" s="18" t="s">
        <v>1</v>
      </c>
      <c r="B4" s="17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6" ht="21" x14ac:dyDescent="0.35">
      <c r="A5" s="5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6"/>
      <c r="P5" s="103">
        <f>+LEN(B5)</f>
        <v>0</v>
      </c>
    </row>
    <row r="6" spans="1:16" x14ac:dyDescent="0.25">
      <c r="A6" s="18" t="s">
        <v>2</v>
      </c>
      <c r="B6" s="17" t="s">
        <v>8</v>
      </c>
      <c r="C6" s="6"/>
      <c r="D6" s="6"/>
      <c r="E6" s="6"/>
      <c r="F6" s="6"/>
      <c r="G6" s="6"/>
      <c r="H6" s="6"/>
      <c r="I6" s="6"/>
      <c r="J6" s="6"/>
      <c r="K6" s="6"/>
      <c r="L6" s="134" t="s">
        <v>208</v>
      </c>
      <c r="M6" s="247">
        <f>IF(LEN(B7)&gt;500,500-LEN(B7),LEN(B7))</f>
        <v>0</v>
      </c>
    </row>
    <row r="7" spans="1:16" ht="65.099999999999994" customHeight="1" x14ac:dyDescent="0.25">
      <c r="A7" s="5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7"/>
      <c r="P7" s="103">
        <f>+LEN(B7)</f>
        <v>0</v>
      </c>
    </row>
    <row r="8" spans="1:16" x14ac:dyDescent="0.25">
      <c r="A8" s="18"/>
      <c r="B8" s="17" t="s">
        <v>217</v>
      </c>
      <c r="C8" s="6"/>
      <c r="D8" s="6"/>
      <c r="E8" s="6"/>
      <c r="F8" s="6"/>
      <c r="G8" s="6"/>
      <c r="H8" s="6"/>
      <c r="I8" s="6"/>
      <c r="J8" s="6"/>
      <c r="K8" s="6"/>
      <c r="L8" s="134" t="s">
        <v>208</v>
      </c>
      <c r="M8" s="247">
        <f>IF(LEN(B9)&gt;500,500-LEN(B9),LEN(B9))</f>
        <v>0</v>
      </c>
    </row>
    <row r="9" spans="1:16" ht="65.099999999999994" customHeight="1" x14ac:dyDescent="0.25">
      <c r="A9" s="5"/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7"/>
      <c r="P9" s="103">
        <f>+LEN(B9)</f>
        <v>0</v>
      </c>
    </row>
    <row r="10" spans="1:16" x14ac:dyDescent="0.25">
      <c r="A10" s="18" t="s">
        <v>7</v>
      </c>
      <c r="B10" s="17" t="s">
        <v>179</v>
      </c>
      <c r="C10" s="6"/>
      <c r="D10" s="6"/>
      <c r="E10" s="123"/>
      <c r="F10" s="6"/>
      <c r="G10" s="6"/>
      <c r="H10" s="6"/>
      <c r="I10" s="6"/>
      <c r="J10" s="6"/>
      <c r="K10" s="6"/>
      <c r="L10" s="134" t="s">
        <v>208</v>
      </c>
      <c r="M10" s="247">
        <f>IF(LEN(B11)&gt;500,500-LEN(B11),LEN(B11))</f>
        <v>0</v>
      </c>
    </row>
    <row r="11" spans="1:16" ht="65.099999999999994" customHeight="1" x14ac:dyDescent="0.25">
      <c r="A11" s="5"/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7"/>
      <c r="P11" s="103">
        <f>+LEN(B11)</f>
        <v>0</v>
      </c>
    </row>
    <row r="12" spans="1:16" x14ac:dyDescent="0.25">
      <c r="A12" s="18" t="s">
        <v>9</v>
      </c>
      <c r="B12" s="17" t="s">
        <v>11</v>
      </c>
      <c r="C12" s="6"/>
      <c r="D12" s="6"/>
      <c r="E12" s="6"/>
      <c r="F12" s="6"/>
      <c r="G12" s="6"/>
      <c r="H12" s="6"/>
      <c r="I12" s="6"/>
      <c r="J12" s="6"/>
      <c r="K12" s="6"/>
      <c r="L12" s="134" t="s">
        <v>208</v>
      </c>
      <c r="M12" s="247">
        <f>IF(LEN(B13)&gt;500,500-LEN(B13),LEN(B13))</f>
        <v>0</v>
      </c>
    </row>
    <row r="13" spans="1:16" ht="65.099999999999994" customHeight="1" x14ac:dyDescent="0.25">
      <c r="A13" s="5"/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7"/>
      <c r="O13" s="140" t="s">
        <v>65</v>
      </c>
      <c r="P13" s="103">
        <f>+LEN(B13)</f>
        <v>0</v>
      </c>
    </row>
    <row r="14" spans="1:16" x14ac:dyDescent="0.25">
      <c r="A14" s="18" t="s">
        <v>10</v>
      </c>
      <c r="B14" s="17" t="s">
        <v>31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O14" s="32" t="s">
        <v>66</v>
      </c>
    </row>
    <row r="15" spans="1:16" x14ac:dyDescent="0.25">
      <c r="A15" s="5"/>
      <c r="B15" s="8"/>
      <c r="C15" s="86" t="s">
        <v>42</v>
      </c>
      <c r="D15" s="8"/>
      <c r="E15" s="407"/>
      <c r="F15" s="407"/>
      <c r="G15" s="407"/>
      <c r="H15" s="407"/>
      <c r="I15" s="407"/>
      <c r="J15" s="407"/>
      <c r="K15" s="407"/>
      <c r="L15" s="407"/>
      <c r="M15" s="408"/>
      <c r="O15" s="32" t="s">
        <v>67</v>
      </c>
      <c r="P15" s="103">
        <f>+LEN(E15)</f>
        <v>0</v>
      </c>
    </row>
    <row r="16" spans="1:16" x14ac:dyDescent="0.25">
      <c r="A16" s="5"/>
      <c r="B16" s="8"/>
      <c r="C16" s="86" t="s">
        <v>32</v>
      </c>
      <c r="D16" s="8"/>
      <c r="E16" s="407"/>
      <c r="F16" s="407"/>
      <c r="G16" s="407"/>
      <c r="H16" s="407"/>
      <c r="I16" s="407"/>
      <c r="J16" s="407"/>
      <c r="K16" s="407"/>
      <c r="L16" s="407"/>
      <c r="M16" s="408"/>
      <c r="O16" s="32" t="s">
        <v>68</v>
      </c>
      <c r="P16" s="103">
        <f t="shared" ref="P16:P21" si="0">+LEN(E16)</f>
        <v>0</v>
      </c>
    </row>
    <row r="17" spans="1:16" x14ac:dyDescent="0.25">
      <c r="A17" s="5"/>
      <c r="B17" s="6"/>
      <c r="C17" s="17" t="s">
        <v>33</v>
      </c>
      <c r="D17" s="6"/>
      <c r="E17" s="407"/>
      <c r="F17" s="407"/>
      <c r="G17" s="407"/>
      <c r="H17" s="407"/>
      <c r="I17" s="407"/>
      <c r="J17" s="407"/>
      <c r="K17" s="407"/>
      <c r="L17" s="407"/>
      <c r="M17" s="408"/>
      <c r="O17" s="32" t="s">
        <v>69</v>
      </c>
      <c r="P17" s="103">
        <f t="shared" si="0"/>
        <v>0</v>
      </c>
    </row>
    <row r="18" spans="1:16" x14ac:dyDescent="0.25">
      <c r="A18" s="5"/>
      <c r="B18" s="6"/>
      <c r="C18" s="17" t="s">
        <v>34</v>
      </c>
      <c r="D18" s="6"/>
      <c r="E18" s="449"/>
      <c r="F18" s="407"/>
      <c r="G18" s="407"/>
      <c r="H18" s="407"/>
      <c r="I18" s="407"/>
      <c r="J18" s="407"/>
      <c r="K18" s="407"/>
      <c r="L18" s="407"/>
      <c r="M18" s="408"/>
      <c r="O18" s="32" t="s">
        <v>70</v>
      </c>
      <c r="P18" s="103">
        <f t="shared" si="0"/>
        <v>0</v>
      </c>
    </row>
    <row r="19" spans="1:16" x14ac:dyDescent="0.25">
      <c r="A19" s="21" t="s">
        <v>64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/>
      <c r="O19" s="32" t="s">
        <v>71</v>
      </c>
    </row>
    <row r="20" spans="1:16" x14ac:dyDescent="0.25">
      <c r="A20" s="18" t="s">
        <v>1</v>
      </c>
      <c r="B20" s="48" t="s">
        <v>213</v>
      </c>
      <c r="C20" s="6"/>
      <c r="D20" s="6"/>
      <c r="E20" s="450"/>
      <c r="F20" s="450"/>
      <c r="G20" s="450"/>
      <c r="H20" s="450"/>
      <c r="I20" s="450"/>
      <c r="J20" s="450"/>
      <c r="K20" s="450"/>
      <c r="L20" s="450"/>
      <c r="M20" s="451"/>
      <c r="O20" t="s">
        <v>72</v>
      </c>
      <c r="P20" s="103">
        <f t="shared" si="0"/>
        <v>0</v>
      </c>
    </row>
    <row r="21" spans="1:16" x14ac:dyDescent="0.25">
      <c r="A21" s="18" t="s">
        <v>2</v>
      </c>
      <c r="B21" s="34" t="s">
        <v>52</v>
      </c>
      <c r="C21" s="6"/>
      <c r="D21" s="6"/>
      <c r="E21" s="450"/>
      <c r="F21" s="450"/>
      <c r="G21" s="450"/>
      <c r="H21" s="450"/>
      <c r="I21" s="450"/>
      <c r="J21" s="450"/>
      <c r="K21" s="450"/>
      <c r="L21" s="450"/>
      <c r="M21" s="451"/>
      <c r="P21" s="103">
        <f t="shared" si="0"/>
        <v>0</v>
      </c>
    </row>
    <row r="22" spans="1:16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O22" s="32" t="s">
        <v>146</v>
      </c>
    </row>
    <row r="23" spans="1:16" x14ac:dyDescent="0.25">
      <c r="A23" s="21" t="s">
        <v>74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  <c r="O23" s="32" t="s">
        <v>147</v>
      </c>
    </row>
    <row r="24" spans="1:16" x14ac:dyDescent="0.25">
      <c r="A24" s="18" t="s">
        <v>1</v>
      </c>
      <c r="B24" s="17" t="s">
        <v>54</v>
      </c>
      <c r="C24" s="6"/>
      <c r="D24" s="6"/>
      <c r="E24" s="153">
        <f ca="1">+Rozp!C49</f>
        <v>0</v>
      </c>
      <c r="F24" s="6" t="s">
        <v>73</v>
      </c>
      <c r="G24" s="35"/>
      <c r="H24" s="6"/>
      <c r="I24" s="6"/>
      <c r="J24" s="6"/>
      <c r="K24" s="6"/>
      <c r="L24" s="6"/>
      <c r="M24" s="7"/>
      <c r="O24" s="32" t="s">
        <v>148</v>
      </c>
    </row>
    <row r="25" spans="1:16" x14ac:dyDescent="0.25">
      <c r="A25" s="18" t="s">
        <v>2</v>
      </c>
      <c r="B25" s="17" t="s">
        <v>53</v>
      </c>
      <c r="C25" s="6"/>
      <c r="D25" s="6"/>
      <c r="E25" s="393">
        <f ca="1">+Rozp!E49</f>
        <v>0</v>
      </c>
      <c r="F25" s="202" t="s">
        <v>73</v>
      </c>
      <c r="G25" s="454" t="str">
        <f ca="1">IF(E25=0," ",IF(OR(E25&gt;700000),"Částka nesplňuje povolený limit 700 000Kč !!!",""))</f>
        <v xml:space="preserve"> </v>
      </c>
      <c r="H25" s="454"/>
      <c r="I25" s="454"/>
      <c r="J25" s="454"/>
      <c r="K25" s="454"/>
      <c r="L25" s="454"/>
      <c r="M25" s="455"/>
      <c r="O25" s="32"/>
    </row>
    <row r="26" spans="1:16" x14ac:dyDescent="0.25">
      <c r="A26" s="18"/>
      <c r="B26" s="130" t="s">
        <v>248</v>
      </c>
      <c r="C26" s="6"/>
      <c r="D26" s="6"/>
      <c r="E26" s="203">
        <f ca="1">IF(E24=0,0,+E25/E24)</f>
        <v>0</v>
      </c>
      <c r="F26" s="454" t="str">
        <f ca="1">IF(E26=0," ",IF(OR(E26&gt;1,E26&lt;0.75),"Podíl financování grantem je menší než 75% nebo vyšší než 100% z celkových zdrojů projektu",""))</f>
        <v xml:space="preserve"> </v>
      </c>
      <c r="G26" s="454"/>
      <c r="H26" s="454"/>
      <c r="I26" s="454"/>
      <c r="J26" s="454"/>
      <c r="K26" s="454"/>
      <c r="L26" s="454"/>
      <c r="M26" s="455"/>
      <c r="N26" s="388"/>
      <c r="O26" s="392"/>
      <c r="P26" s="390"/>
    </row>
    <row r="27" spans="1:16" x14ac:dyDescent="0.25">
      <c r="A27" s="18"/>
      <c r="F27" s="6"/>
      <c r="I27" s="6"/>
      <c r="J27" s="6"/>
      <c r="K27" s="6"/>
      <c r="L27" s="6"/>
      <c r="M27" s="7"/>
      <c r="O27" s="32"/>
    </row>
    <row r="28" spans="1:16" x14ac:dyDescent="0.25">
      <c r="A28" s="18" t="s">
        <v>7</v>
      </c>
      <c r="B28" s="48" t="s">
        <v>55</v>
      </c>
      <c r="C28" s="8"/>
      <c r="D28" s="8"/>
      <c r="E28" s="452" t="s">
        <v>300</v>
      </c>
      <c r="F28" s="452"/>
      <c r="G28" s="452"/>
      <c r="H28" s="452"/>
      <c r="I28" s="452"/>
      <c r="J28" s="452"/>
      <c r="K28" s="452"/>
      <c r="L28" s="452"/>
      <c r="M28" s="453"/>
      <c r="O28" s="33" t="s">
        <v>80</v>
      </c>
    </row>
    <row r="29" spans="1:16" x14ac:dyDescent="0.25">
      <c r="A29" s="18"/>
      <c r="B29" s="48"/>
      <c r="C29" s="8"/>
      <c r="D29" s="8"/>
      <c r="E29" s="100"/>
      <c r="F29" s="100"/>
      <c r="G29" s="100"/>
      <c r="H29" s="100"/>
      <c r="I29" s="100"/>
      <c r="J29" s="100"/>
      <c r="K29" s="100"/>
      <c r="L29" s="100"/>
      <c r="M29" s="101"/>
      <c r="O29" s="33" t="s">
        <v>81</v>
      </c>
    </row>
    <row r="30" spans="1:16" x14ac:dyDescent="0.25">
      <c r="A30" s="18" t="s">
        <v>9</v>
      </c>
      <c r="B30" s="48" t="s">
        <v>218</v>
      </c>
      <c r="C30" s="8"/>
      <c r="D30" s="8"/>
      <c r="E30" s="450"/>
      <c r="F30" s="450"/>
      <c r="G30" s="450"/>
      <c r="H30" s="450"/>
      <c r="I30" s="450"/>
      <c r="J30" s="450"/>
      <c r="K30" s="450"/>
      <c r="L30" s="450"/>
      <c r="M30" s="451"/>
      <c r="O30" s="33" t="s">
        <v>82</v>
      </c>
      <c r="P30" s="103">
        <f t="shared" ref="P30" si="1">+LEN(E30)</f>
        <v>0</v>
      </c>
    </row>
    <row r="31" spans="1:16" x14ac:dyDescent="0.25">
      <c r="A31" s="16"/>
      <c r="B31" s="17"/>
      <c r="C31" s="6"/>
      <c r="D31" s="6"/>
      <c r="E31" s="100"/>
      <c r="F31" s="100"/>
      <c r="G31" s="100"/>
      <c r="H31" s="100"/>
      <c r="I31" s="100"/>
      <c r="J31" s="100"/>
      <c r="K31" s="100"/>
      <c r="L31" s="100"/>
      <c r="M31" s="7"/>
      <c r="O31" s="33"/>
    </row>
    <row r="32" spans="1:16" x14ac:dyDescent="0.25">
      <c r="A32" s="21" t="s">
        <v>219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O32" s="32" t="s">
        <v>147</v>
      </c>
    </row>
    <row r="33" spans="1:16" x14ac:dyDescent="0.25">
      <c r="A33" s="18" t="s">
        <v>1</v>
      </c>
      <c r="B33" s="36" t="s">
        <v>79</v>
      </c>
      <c r="C33" s="6"/>
      <c r="D33" s="37" t="s">
        <v>75</v>
      </c>
      <c r="E33" s="38" t="s">
        <v>287</v>
      </c>
      <c r="F33" s="38" t="s">
        <v>288</v>
      </c>
      <c r="G33" s="38" t="s">
        <v>289</v>
      </c>
      <c r="H33" s="38" t="s">
        <v>290</v>
      </c>
      <c r="I33" s="38" t="s">
        <v>77</v>
      </c>
      <c r="J33" s="6"/>
      <c r="K33" s="6"/>
      <c r="L33" s="6"/>
      <c r="M33" s="7"/>
      <c r="O33" s="33" t="s">
        <v>83</v>
      </c>
    </row>
    <row r="34" spans="1:16" x14ac:dyDescent="0.25">
      <c r="A34" s="18"/>
      <c r="B34" s="26"/>
      <c r="C34" s="6"/>
      <c r="D34" s="37" t="s">
        <v>76</v>
      </c>
      <c r="E34" s="149"/>
      <c r="F34" s="149"/>
      <c r="G34" s="149"/>
      <c r="H34" s="149"/>
      <c r="I34" s="6">
        <f>SUM(E34:H34)</f>
        <v>0</v>
      </c>
      <c r="J34" s="6"/>
      <c r="K34" s="6"/>
      <c r="L34" s="6"/>
      <c r="M34" s="7"/>
      <c r="O34" s="33" t="s">
        <v>84</v>
      </c>
      <c r="P34" s="204">
        <f>+LEN(E34)+LEN(F34)+LEN(G34)+LEN(H34)</f>
        <v>0</v>
      </c>
    </row>
    <row r="35" spans="1:16" x14ac:dyDescent="0.25">
      <c r="A35" s="18"/>
      <c r="B35" s="26"/>
      <c r="C35" s="6"/>
      <c r="D35" s="173"/>
      <c r="E35" s="396"/>
      <c r="F35" s="396"/>
      <c r="G35" s="396"/>
      <c r="H35" s="396"/>
      <c r="I35" s="6"/>
      <c r="J35" s="6"/>
      <c r="K35" s="6"/>
      <c r="L35" s="6"/>
      <c r="M35" s="7"/>
      <c r="O35" s="33"/>
      <c r="P35" s="204">
        <f>+LEN(E35)+LEN(F35)+LEN(G35)+LEN(H35)</f>
        <v>0</v>
      </c>
    </row>
    <row r="36" spans="1:16" hidden="1" x14ac:dyDescent="0.25">
      <c r="A36" s="18" t="s">
        <v>2</v>
      </c>
      <c r="B36" s="97" t="s">
        <v>78</v>
      </c>
      <c r="C36" s="6"/>
      <c r="D36" s="6"/>
      <c r="E36" s="407" t="s">
        <v>80</v>
      </c>
      <c r="F36" s="407"/>
      <c r="G36" s="407"/>
      <c r="H36" s="407"/>
      <c r="I36" s="407"/>
      <c r="J36" s="407"/>
      <c r="K36" s="407"/>
      <c r="L36" s="407"/>
      <c r="M36" s="408"/>
      <c r="O36" s="33"/>
    </row>
    <row r="37" spans="1:16" hidden="1" x14ac:dyDescent="0.25">
      <c r="A37" s="5"/>
      <c r="B37" s="6"/>
      <c r="C37" s="86" t="s">
        <v>85</v>
      </c>
      <c r="D37" s="6"/>
      <c r="E37" s="407"/>
      <c r="F37" s="407"/>
      <c r="G37" s="407"/>
      <c r="H37" s="407"/>
      <c r="I37" s="407"/>
      <c r="J37" s="407"/>
      <c r="K37" s="407"/>
      <c r="L37" s="407"/>
      <c r="M37" s="408"/>
      <c r="O37" s="33"/>
    </row>
    <row r="38" spans="1:16" x14ac:dyDescent="0.25">
      <c r="A38" s="39" t="s">
        <v>2</v>
      </c>
      <c r="B38" s="40" t="s">
        <v>56</v>
      </c>
      <c r="C38" s="6"/>
      <c r="D38" s="6"/>
      <c r="E38" s="41"/>
      <c r="F38" s="41"/>
      <c r="G38" s="41"/>
      <c r="H38" s="41"/>
      <c r="I38" s="41"/>
      <c r="J38" s="41"/>
      <c r="K38" s="41"/>
      <c r="L38" s="134" t="s">
        <v>208</v>
      </c>
      <c r="M38" s="247">
        <f>IF(LEN(B39)&gt;500,500-LEN(B39),LEN(B39))</f>
        <v>0</v>
      </c>
      <c r="O38" s="33"/>
    </row>
    <row r="39" spans="1:16" ht="65.099999999999994" customHeight="1" x14ac:dyDescent="0.25">
      <c r="A39" s="5"/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8"/>
      <c r="O39" s="33"/>
      <c r="P39" s="103">
        <f>+LEN(B39)</f>
        <v>0</v>
      </c>
    </row>
    <row r="40" spans="1:16" x14ac:dyDescent="0.25">
      <c r="A40" s="39" t="s">
        <v>7</v>
      </c>
      <c r="B40" s="40" t="s">
        <v>57</v>
      </c>
      <c r="C40" s="6"/>
      <c r="D40" s="6"/>
      <c r="E40" s="6"/>
      <c r="F40" s="6"/>
      <c r="G40" s="6"/>
      <c r="H40" s="6"/>
      <c r="I40" s="6"/>
      <c r="J40" s="6"/>
      <c r="K40" s="6"/>
      <c r="L40" s="134" t="s">
        <v>208</v>
      </c>
      <c r="M40" s="247">
        <f>IF(LEN(B41)&gt;500,500-LEN(B41),LEN(B41))</f>
        <v>0</v>
      </c>
      <c r="O40" s="33"/>
    </row>
    <row r="41" spans="1:16" ht="64.5" customHeight="1" x14ac:dyDescent="0.25">
      <c r="A41" s="39"/>
      <c r="B41" s="447"/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448"/>
      <c r="O41" s="33"/>
      <c r="P41" s="103">
        <f>+LEN(B41)</f>
        <v>0</v>
      </c>
    </row>
    <row r="42" spans="1:16" hidden="1" x14ac:dyDescent="0.25">
      <c r="A42" s="18" t="s">
        <v>10</v>
      </c>
      <c r="B42" s="17" t="s">
        <v>212</v>
      </c>
      <c r="C42" s="6"/>
      <c r="D42" s="6"/>
      <c r="E42" s="6"/>
      <c r="F42" s="6"/>
      <c r="G42" s="6"/>
      <c r="H42" s="6"/>
      <c r="I42" s="6"/>
      <c r="J42" s="6"/>
      <c r="K42" s="6"/>
      <c r="L42" s="45" t="s">
        <v>145</v>
      </c>
      <c r="M42" s="7"/>
    </row>
    <row r="43" spans="1:16" ht="24.75" customHeight="1" x14ac:dyDescent="0.2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O43" s="33"/>
    </row>
    <row r="44" spans="1:16" x14ac:dyDescent="0.25">
      <c r="A44" s="21" t="s">
        <v>87</v>
      </c>
      <c r="B44" s="23"/>
      <c r="C44" s="23"/>
      <c r="D44" s="23"/>
      <c r="E44" s="6"/>
      <c r="F44" s="6"/>
      <c r="G44" s="17"/>
      <c r="H44" s="6"/>
      <c r="I44" s="42"/>
      <c r="J44" s="6"/>
      <c r="K44" s="17"/>
      <c r="L44" s="6"/>
      <c r="M44" s="90"/>
      <c r="O44" s="33"/>
    </row>
    <row r="45" spans="1:16" ht="30" x14ac:dyDescent="0.25">
      <c r="A45" s="18" t="s">
        <v>1</v>
      </c>
      <c r="B45" s="129" t="s">
        <v>108</v>
      </c>
      <c r="C45" s="456" t="s">
        <v>109</v>
      </c>
      <c r="D45" s="457"/>
      <c r="E45" s="456" t="s">
        <v>149</v>
      </c>
      <c r="F45" s="458"/>
      <c r="G45" s="458"/>
      <c r="H45" s="458"/>
      <c r="I45" s="458"/>
      <c r="J45" s="458"/>
      <c r="K45" s="458"/>
      <c r="L45" s="458"/>
      <c r="M45" s="459"/>
      <c r="O45" s="369"/>
    </row>
    <row r="46" spans="1:16" ht="63" customHeight="1" x14ac:dyDescent="0.25">
      <c r="A46" s="5"/>
      <c r="B46" s="117" t="s">
        <v>1</v>
      </c>
      <c r="C46" s="440"/>
      <c r="D46" s="441"/>
      <c r="E46" s="442"/>
      <c r="F46" s="443"/>
      <c r="G46" s="443"/>
      <c r="H46" s="443"/>
      <c r="I46" s="443"/>
      <c r="J46" s="443"/>
      <c r="K46" s="443"/>
      <c r="L46" s="443"/>
      <c r="M46" s="444"/>
      <c r="P46" s="103">
        <f t="shared" ref="P46:P65" si="2">+LEN(C46)+LEN(E46)+LEN(F46)</f>
        <v>0</v>
      </c>
    </row>
    <row r="47" spans="1:16" ht="63" customHeight="1" x14ac:dyDescent="0.25">
      <c r="A47" s="5"/>
      <c r="B47" s="117" t="s">
        <v>2</v>
      </c>
      <c r="C47" s="440"/>
      <c r="D47" s="441"/>
      <c r="E47" s="442"/>
      <c r="F47" s="443"/>
      <c r="G47" s="443"/>
      <c r="H47" s="443"/>
      <c r="I47" s="443"/>
      <c r="J47" s="443"/>
      <c r="K47" s="443"/>
      <c r="L47" s="443"/>
      <c r="M47" s="444"/>
      <c r="O47" s="33"/>
      <c r="P47" s="103">
        <f t="shared" si="2"/>
        <v>0</v>
      </c>
    </row>
    <row r="48" spans="1:16" ht="63" customHeight="1" x14ac:dyDescent="0.25">
      <c r="A48" s="5"/>
      <c r="B48" s="117" t="s">
        <v>7</v>
      </c>
      <c r="C48" s="440"/>
      <c r="D48" s="441"/>
      <c r="E48" s="442"/>
      <c r="F48" s="443"/>
      <c r="G48" s="443"/>
      <c r="H48" s="443"/>
      <c r="I48" s="443"/>
      <c r="J48" s="443"/>
      <c r="K48" s="443"/>
      <c r="L48" s="443"/>
      <c r="M48" s="444"/>
      <c r="O48" s="95"/>
      <c r="P48" s="103">
        <f t="shared" si="2"/>
        <v>0</v>
      </c>
    </row>
    <row r="49" spans="1:16" ht="63" customHeight="1" x14ac:dyDescent="0.25">
      <c r="A49" s="5"/>
      <c r="B49" s="117" t="s">
        <v>9</v>
      </c>
      <c r="C49" s="440"/>
      <c r="D49" s="441"/>
      <c r="E49" s="442"/>
      <c r="F49" s="443"/>
      <c r="G49" s="443"/>
      <c r="H49" s="443"/>
      <c r="I49" s="443"/>
      <c r="J49" s="443"/>
      <c r="K49" s="443"/>
      <c r="L49" s="443"/>
      <c r="M49" s="444"/>
      <c r="P49" s="103">
        <f t="shared" si="2"/>
        <v>0</v>
      </c>
    </row>
    <row r="50" spans="1:16" ht="63" customHeight="1" x14ac:dyDescent="0.25">
      <c r="A50" s="5"/>
      <c r="B50" s="117" t="s">
        <v>10</v>
      </c>
      <c r="C50" s="440"/>
      <c r="D50" s="441"/>
      <c r="E50" s="442"/>
      <c r="F50" s="443"/>
      <c r="G50" s="443"/>
      <c r="H50" s="443"/>
      <c r="I50" s="443"/>
      <c r="J50" s="443"/>
      <c r="K50" s="443"/>
      <c r="L50" s="443"/>
      <c r="M50" s="444"/>
      <c r="P50" s="103">
        <f t="shared" si="2"/>
        <v>0</v>
      </c>
    </row>
    <row r="51" spans="1:16" ht="63" customHeight="1" x14ac:dyDescent="0.25">
      <c r="A51" s="5"/>
      <c r="B51" s="117" t="s">
        <v>22</v>
      </c>
      <c r="C51" s="440"/>
      <c r="D51" s="441"/>
      <c r="E51" s="442"/>
      <c r="F51" s="443"/>
      <c r="G51" s="443"/>
      <c r="H51" s="443"/>
      <c r="I51" s="443"/>
      <c r="J51" s="443"/>
      <c r="K51" s="443"/>
      <c r="L51" s="443"/>
      <c r="M51" s="444"/>
      <c r="P51" s="103">
        <f t="shared" si="2"/>
        <v>0</v>
      </c>
    </row>
    <row r="52" spans="1:16" ht="63" customHeight="1" x14ac:dyDescent="0.25">
      <c r="A52" s="5"/>
      <c r="B52" s="117" t="s">
        <v>36</v>
      </c>
      <c r="C52" s="440"/>
      <c r="D52" s="441"/>
      <c r="E52" s="442"/>
      <c r="F52" s="443"/>
      <c r="G52" s="443"/>
      <c r="H52" s="443"/>
      <c r="I52" s="443"/>
      <c r="J52" s="443"/>
      <c r="K52" s="443"/>
      <c r="L52" s="443"/>
      <c r="M52" s="444"/>
      <c r="P52" s="103">
        <f t="shared" si="2"/>
        <v>0</v>
      </c>
    </row>
    <row r="53" spans="1:16" ht="63" customHeight="1" x14ac:dyDescent="0.25">
      <c r="A53" s="5"/>
      <c r="B53" s="117" t="s">
        <v>86</v>
      </c>
      <c r="C53" s="440"/>
      <c r="D53" s="441"/>
      <c r="E53" s="442"/>
      <c r="F53" s="443"/>
      <c r="G53" s="443"/>
      <c r="H53" s="443"/>
      <c r="I53" s="443"/>
      <c r="J53" s="443"/>
      <c r="K53" s="443"/>
      <c r="L53" s="443"/>
      <c r="M53" s="444"/>
      <c r="P53" s="103">
        <f t="shared" si="2"/>
        <v>0</v>
      </c>
    </row>
    <row r="54" spans="1:16" ht="63" customHeight="1" x14ac:dyDescent="0.25">
      <c r="A54" s="5"/>
      <c r="B54" s="117" t="s">
        <v>88</v>
      </c>
      <c r="C54" s="440"/>
      <c r="D54" s="441"/>
      <c r="E54" s="442"/>
      <c r="F54" s="443"/>
      <c r="G54" s="443"/>
      <c r="H54" s="443"/>
      <c r="I54" s="443"/>
      <c r="J54" s="443"/>
      <c r="K54" s="443"/>
      <c r="L54" s="443"/>
      <c r="M54" s="444"/>
      <c r="P54" s="103">
        <f t="shared" si="2"/>
        <v>0</v>
      </c>
    </row>
    <row r="55" spans="1:16" ht="65.099999999999994" customHeight="1" x14ac:dyDescent="0.25">
      <c r="A55" s="5"/>
      <c r="B55" s="117" t="s">
        <v>89</v>
      </c>
      <c r="C55" s="440"/>
      <c r="D55" s="441"/>
      <c r="E55" s="442"/>
      <c r="F55" s="443"/>
      <c r="G55" s="443"/>
      <c r="H55" s="443"/>
      <c r="I55" s="443"/>
      <c r="J55" s="443"/>
      <c r="K55" s="443"/>
      <c r="L55" s="443"/>
      <c r="M55" s="444"/>
      <c r="P55" s="103">
        <f t="shared" si="2"/>
        <v>0</v>
      </c>
    </row>
    <row r="56" spans="1:16" ht="65.099999999999994" customHeight="1" x14ac:dyDescent="0.25">
      <c r="A56" s="5"/>
      <c r="B56" s="117" t="s">
        <v>90</v>
      </c>
      <c r="C56" s="440"/>
      <c r="D56" s="441"/>
      <c r="E56" s="442"/>
      <c r="F56" s="443"/>
      <c r="G56" s="443"/>
      <c r="H56" s="443"/>
      <c r="I56" s="443"/>
      <c r="J56" s="443"/>
      <c r="K56" s="443"/>
      <c r="L56" s="443"/>
      <c r="M56" s="444"/>
      <c r="P56" s="103">
        <f t="shared" si="2"/>
        <v>0</v>
      </c>
    </row>
    <row r="57" spans="1:16" ht="65.099999999999994" customHeight="1" x14ac:dyDescent="0.25">
      <c r="A57" s="5"/>
      <c r="B57" s="117" t="s">
        <v>91</v>
      </c>
      <c r="C57" s="440"/>
      <c r="D57" s="441"/>
      <c r="E57" s="442"/>
      <c r="F57" s="443"/>
      <c r="G57" s="443"/>
      <c r="H57" s="443"/>
      <c r="I57" s="443"/>
      <c r="J57" s="443"/>
      <c r="K57" s="443"/>
      <c r="L57" s="443"/>
      <c r="M57" s="444"/>
      <c r="P57" s="103">
        <f t="shared" si="2"/>
        <v>0</v>
      </c>
    </row>
    <row r="58" spans="1:16" ht="65.099999999999994" customHeight="1" x14ac:dyDescent="0.25">
      <c r="A58" s="5"/>
      <c r="B58" s="117" t="s">
        <v>92</v>
      </c>
      <c r="C58" s="440"/>
      <c r="D58" s="441"/>
      <c r="E58" s="442"/>
      <c r="F58" s="443"/>
      <c r="G58" s="443"/>
      <c r="H58" s="443"/>
      <c r="I58" s="443"/>
      <c r="J58" s="443"/>
      <c r="K58" s="443"/>
      <c r="L58" s="443"/>
      <c r="M58" s="444"/>
      <c r="P58" s="103">
        <f t="shared" si="2"/>
        <v>0</v>
      </c>
    </row>
    <row r="59" spans="1:16" ht="65.099999999999994" customHeight="1" x14ac:dyDescent="0.25">
      <c r="A59" s="5"/>
      <c r="B59" s="117" t="s">
        <v>93</v>
      </c>
      <c r="C59" s="440"/>
      <c r="D59" s="441"/>
      <c r="E59" s="442"/>
      <c r="F59" s="443"/>
      <c r="G59" s="443"/>
      <c r="H59" s="443"/>
      <c r="I59" s="443"/>
      <c r="J59" s="443"/>
      <c r="K59" s="443"/>
      <c r="L59" s="443"/>
      <c r="M59" s="444"/>
      <c r="P59" s="103">
        <f t="shared" si="2"/>
        <v>0</v>
      </c>
    </row>
    <row r="60" spans="1:16" ht="65.099999999999994" customHeight="1" x14ac:dyDescent="0.25">
      <c r="A60" s="5"/>
      <c r="B60" s="117" t="s">
        <v>94</v>
      </c>
      <c r="C60" s="440"/>
      <c r="D60" s="441"/>
      <c r="E60" s="442"/>
      <c r="F60" s="443"/>
      <c r="G60" s="443"/>
      <c r="H60" s="443"/>
      <c r="I60" s="443"/>
      <c r="J60" s="443"/>
      <c r="K60" s="443"/>
      <c r="L60" s="443"/>
      <c r="M60" s="444"/>
      <c r="P60" s="103">
        <f t="shared" si="2"/>
        <v>0</v>
      </c>
    </row>
    <row r="61" spans="1:16" ht="65.099999999999994" customHeight="1" x14ac:dyDescent="0.25">
      <c r="A61" s="5"/>
      <c r="B61" s="117" t="s">
        <v>95</v>
      </c>
      <c r="C61" s="440"/>
      <c r="D61" s="441"/>
      <c r="E61" s="442"/>
      <c r="F61" s="443"/>
      <c r="G61" s="443"/>
      <c r="H61" s="443"/>
      <c r="I61" s="443"/>
      <c r="J61" s="443"/>
      <c r="K61" s="443"/>
      <c r="L61" s="443"/>
      <c r="M61" s="444"/>
      <c r="P61" s="103">
        <f t="shared" si="2"/>
        <v>0</v>
      </c>
    </row>
    <row r="62" spans="1:16" ht="65.099999999999994" customHeight="1" x14ac:dyDescent="0.25">
      <c r="A62" s="5"/>
      <c r="B62" s="117" t="s">
        <v>96</v>
      </c>
      <c r="C62" s="440"/>
      <c r="D62" s="441"/>
      <c r="E62" s="442"/>
      <c r="F62" s="443"/>
      <c r="G62" s="443"/>
      <c r="H62" s="443"/>
      <c r="I62" s="443"/>
      <c r="J62" s="443"/>
      <c r="K62" s="443"/>
      <c r="L62" s="443"/>
      <c r="M62" s="444"/>
      <c r="P62" s="103">
        <f t="shared" si="2"/>
        <v>0</v>
      </c>
    </row>
    <row r="63" spans="1:16" ht="65.099999999999994" customHeight="1" x14ac:dyDescent="0.25">
      <c r="A63" s="5"/>
      <c r="B63" s="117" t="s">
        <v>97</v>
      </c>
      <c r="C63" s="440"/>
      <c r="D63" s="441"/>
      <c r="E63" s="442"/>
      <c r="F63" s="443"/>
      <c r="G63" s="443"/>
      <c r="H63" s="443"/>
      <c r="I63" s="443"/>
      <c r="J63" s="443"/>
      <c r="K63" s="443"/>
      <c r="L63" s="443"/>
      <c r="M63" s="444"/>
      <c r="P63" s="103">
        <f t="shared" si="2"/>
        <v>0</v>
      </c>
    </row>
    <row r="64" spans="1:16" ht="65.099999999999994" customHeight="1" x14ac:dyDescent="0.25">
      <c r="A64" s="5"/>
      <c r="B64" s="117" t="s">
        <v>98</v>
      </c>
      <c r="C64" s="440"/>
      <c r="D64" s="441"/>
      <c r="E64" s="442"/>
      <c r="F64" s="443"/>
      <c r="G64" s="443"/>
      <c r="H64" s="443"/>
      <c r="I64" s="443"/>
      <c r="J64" s="443"/>
      <c r="K64" s="443"/>
      <c r="L64" s="443"/>
      <c r="M64" s="444"/>
      <c r="P64" s="103">
        <f t="shared" si="2"/>
        <v>0</v>
      </c>
    </row>
    <row r="65" spans="1:16" ht="65.099999999999994" customHeight="1" x14ac:dyDescent="0.25">
      <c r="A65" s="5"/>
      <c r="B65" s="117" t="s">
        <v>99</v>
      </c>
      <c r="C65" s="440"/>
      <c r="D65" s="441"/>
      <c r="E65" s="442"/>
      <c r="F65" s="443"/>
      <c r="G65" s="443"/>
      <c r="H65" s="443"/>
      <c r="I65" s="443"/>
      <c r="J65" s="443"/>
      <c r="K65" s="443"/>
      <c r="L65" s="443"/>
      <c r="M65" s="444"/>
      <c r="P65" s="103">
        <f t="shared" si="2"/>
        <v>0</v>
      </c>
    </row>
    <row r="66" spans="1:16" ht="65.099999999999994" customHeight="1" x14ac:dyDescent="0.2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134" t="s">
        <v>208</v>
      </c>
      <c r="M66" s="135">
        <f>LEN(E46)+LEN(E47)+LEN(E48)+LEN(E49)+LEN(E50)+LEN(E51)+LEN(E52)+LEN(E53)+LEN(E54)+LEN(E55)+LEN(E56)+LEN(E57)+LEN(E58)+LEN(E59)+LEN(E60)+LEN(E61)+LEN(E62)+LEN(E63)+LEN(E64)+LEN(E65)</f>
        <v>0</v>
      </c>
    </row>
    <row r="67" spans="1:16" ht="65.099999999999994" customHeight="1" x14ac:dyDescent="0.25">
      <c r="A67" s="18" t="s">
        <v>2</v>
      </c>
      <c r="B67" s="17" t="s">
        <v>58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7"/>
    </row>
    <row r="68" spans="1:16" ht="65.099999999999994" customHeight="1" x14ac:dyDescent="0.25">
      <c r="A68" s="5"/>
      <c r="B68" s="278" t="s">
        <v>103</v>
      </c>
      <c r="C68" s="434" t="s">
        <v>100</v>
      </c>
      <c r="D68" s="435"/>
      <c r="E68" s="435"/>
      <c r="F68" s="436"/>
      <c r="G68" s="278" t="s">
        <v>252</v>
      </c>
      <c r="H68" s="278" t="s">
        <v>253</v>
      </c>
      <c r="I68" s="433" t="s">
        <v>101</v>
      </c>
      <c r="J68" s="433"/>
      <c r="K68" s="433"/>
      <c r="L68" s="433"/>
      <c r="M68" s="433"/>
    </row>
    <row r="69" spans="1:16" ht="16.5" customHeight="1" x14ac:dyDescent="0.25">
      <c r="A69" s="5"/>
      <c r="B69" s="136" t="s">
        <v>1</v>
      </c>
      <c r="C69" s="437"/>
      <c r="D69" s="438"/>
      <c r="E69" s="438"/>
      <c r="F69" s="439"/>
      <c r="G69" s="138"/>
      <c r="H69" s="138"/>
      <c r="I69" s="423"/>
      <c r="J69" s="423"/>
      <c r="K69" s="423"/>
      <c r="L69" s="423"/>
      <c r="M69" s="424"/>
      <c r="P69" s="103">
        <f t="shared" ref="P69:P88" si="3">+LEN(C69)+LEN(H69)+LEN(I69)</f>
        <v>0</v>
      </c>
    </row>
    <row r="70" spans="1:16" x14ac:dyDescent="0.25">
      <c r="A70" s="5"/>
      <c r="B70" s="136" t="s">
        <v>2</v>
      </c>
      <c r="C70" s="425"/>
      <c r="D70" s="423"/>
      <c r="E70" s="423"/>
      <c r="F70" s="424"/>
      <c r="G70" s="138"/>
      <c r="H70" s="138"/>
      <c r="I70" s="423"/>
      <c r="J70" s="423"/>
      <c r="K70" s="423"/>
      <c r="L70" s="423"/>
      <c r="M70" s="424"/>
      <c r="P70" s="103">
        <f t="shared" si="3"/>
        <v>0</v>
      </c>
    </row>
    <row r="71" spans="1:16" x14ac:dyDescent="0.25">
      <c r="A71" s="5"/>
      <c r="B71" s="136" t="s">
        <v>7</v>
      </c>
      <c r="C71" s="425"/>
      <c r="D71" s="423"/>
      <c r="E71" s="423"/>
      <c r="F71" s="424"/>
      <c r="G71" s="138"/>
      <c r="H71" s="138"/>
      <c r="I71" s="423"/>
      <c r="J71" s="423"/>
      <c r="K71" s="423"/>
      <c r="L71" s="423"/>
      <c r="M71" s="424"/>
      <c r="P71" s="103">
        <f t="shared" si="3"/>
        <v>0</v>
      </c>
    </row>
    <row r="72" spans="1:16" x14ac:dyDescent="0.25">
      <c r="A72" s="5"/>
      <c r="B72" s="136" t="s">
        <v>9</v>
      </c>
      <c r="C72" s="425"/>
      <c r="D72" s="423"/>
      <c r="E72" s="423"/>
      <c r="F72" s="424"/>
      <c r="G72" s="138"/>
      <c r="H72" s="138"/>
      <c r="I72" s="423"/>
      <c r="J72" s="423"/>
      <c r="K72" s="423"/>
      <c r="L72" s="423"/>
      <c r="M72" s="424"/>
      <c r="P72" s="103">
        <f t="shared" si="3"/>
        <v>0</v>
      </c>
    </row>
    <row r="73" spans="1:16" ht="15" customHeight="1" x14ac:dyDescent="0.25">
      <c r="A73" s="5"/>
      <c r="B73" s="136" t="s">
        <v>10</v>
      </c>
      <c r="C73" s="425"/>
      <c r="D73" s="423"/>
      <c r="E73" s="423"/>
      <c r="F73" s="424"/>
      <c r="G73" s="138"/>
      <c r="H73" s="138"/>
      <c r="I73" s="423"/>
      <c r="J73" s="423"/>
      <c r="K73" s="423"/>
      <c r="L73" s="423"/>
      <c r="M73" s="424"/>
      <c r="P73" s="103">
        <f t="shared" si="3"/>
        <v>0</v>
      </c>
    </row>
    <row r="74" spans="1:16" ht="15" customHeight="1" x14ac:dyDescent="0.25">
      <c r="A74" s="5"/>
      <c r="B74" s="136" t="s">
        <v>22</v>
      </c>
      <c r="C74" s="425"/>
      <c r="D74" s="423"/>
      <c r="E74" s="423"/>
      <c r="F74" s="424"/>
      <c r="G74" s="138"/>
      <c r="H74" s="138"/>
      <c r="I74" s="423"/>
      <c r="J74" s="423"/>
      <c r="K74" s="423"/>
      <c r="L74" s="423"/>
      <c r="M74" s="424"/>
      <c r="P74" s="103">
        <f t="shared" si="3"/>
        <v>0</v>
      </c>
    </row>
    <row r="75" spans="1:16" ht="15" customHeight="1" x14ac:dyDescent="0.25">
      <c r="A75" s="5"/>
      <c r="B75" s="136" t="s">
        <v>36</v>
      </c>
      <c r="C75" s="425"/>
      <c r="D75" s="423"/>
      <c r="E75" s="423"/>
      <c r="F75" s="424"/>
      <c r="G75" s="138"/>
      <c r="H75" s="138"/>
      <c r="I75" s="423"/>
      <c r="J75" s="423"/>
      <c r="K75" s="423"/>
      <c r="L75" s="423"/>
      <c r="M75" s="424"/>
      <c r="P75" s="103">
        <f t="shared" si="3"/>
        <v>0</v>
      </c>
    </row>
    <row r="76" spans="1:16" ht="15" customHeight="1" x14ac:dyDescent="0.25">
      <c r="A76" s="5"/>
      <c r="B76" s="136" t="s">
        <v>86</v>
      </c>
      <c r="C76" s="425"/>
      <c r="D76" s="423"/>
      <c r="E76" s="423"/>
      <c r="F76" s="424"/>
      <c r="G76" s="138"/>
      <c r="H76" s="138"/>
      <c r="I76" s="423"/>
      <c r="J76" s="423"/>
      <c r="K76" s="423"/>
      <c r="L76" s="423"/>
      <c r="M76" s="424"/>
      <c r="P76" s="103">
        <f t="shared" si="3"/>
        <v>0</v>
      </c>
    </row>
    <row r="77" spans="1:16" x14ac:dyDescent="0.25">
      <c r="A77" s="5"/>
      <c r="B77" s="136" t="s">
        <v>88</v>
      </c>
      <c r="C77" s="425"/>
      <c r="D77" s="423"/>
      <c r="E77" s="423"/>
      <c r="F77" s="424"/>
      <c r="G77" s="138"/>
      <c r="H77" s="138"/>
      <c r="I77" s="423"/>
      <c r="J77" s="423"/>
      <c r="K77" s="423"/>
      <c r="L77" s="423"/>
      <c r="M77" s="424"/>
      <c r="P77" s="103">
        <f t="shared" si="3"/>
        <v>0</v>
      </c>
    </row>
    <row r="78" spans="1:16" x14ac:dyDescent="0.25">
      <c r="A78" s="5"/>
      <c r="B78" s="136" t="s">
        <v>89</v>
      </c>
      <c r="C78" s="425"/>
      <c r="D78" s="423"/>
      <c r="E78" s="423"/>
      <c r="F78" s="424"/>
      <c r="G78" s="138"/>
      <c r="H78" s="138"/>
      <c r="I78" s="423"/>
      <c r="J78" s="423"/>
      <c r="K78" s="423"/>
      <c r="L78" s="423"/>
      <c r="M78" s="424"/>
      <c r="P78" s="103">
        <f t="shared" si="3"/>
        <v>0</v>
      </c>
    </row>
    <row r="79" spans="1:16" x14ac:dyDescent="0.25">
      <c r="A79" s="5"/>
      <c r="B79" s="136" t="s">
        <v>90</v>
      </c>
      <c r="C79" s="425"/>
      <c r="D79" s="423"/>
      <c r="E79" s="423"/>
      <c r="F79" s="424"/>
      <c r="G79" s="138"/>
      <c r="H79" s="138"/>
      <c r="I79" s="423"/>
      <c r="J79" s="423"/>
      <c r="K79" s="423"/>
      <c r="L79" s="423"/>
      <c r="M79" s="424"/>
      <c r="P79" s="103">
        <f t="shared" si="3"/>
        <v>0</v>
      </c>
    </row>
    <row r="80" spans="1:16" x14ac:dyDescent="0.25">
      <c r="A80" s="5"/>
      <c r="B80" s="136" t="s">
        <v>91</v>
      </c>
      <c r="C80" s="425"/>
      <c r="D80" s="423"/>
      <c r="E80" s="423"/>
      <c r="F80" s="424"/>
      <c r="G80" s="138"/>
      <c r="H80" s="138"/>
      <c r="I80" s="423"/>
      <c r="J80" s="423"/>
      <c r="K80" s="423"/>
      <c r="L80" s="423"/>
      <c r="M80" s="424"/>
      <c r="P80" s="103">
        <f t="shared" si="3"/>
        <v>0</v>
      </c>
    </row>
    <row r="81" spans="1:16" x14ac:dyDescent="0.25">
      <c r="A81" s="5"/>
      <c r="B81" s="136" t="s">
        <v>92</v>
      </c>
      <c r="C81" s="425"/>
      <c r="D81" s="423"/>
      <c r="E81" s="423"/>
      <c r="F81" s="424"/>
      <c r="G81" s="138"/>
      <c r="H81" s="138"/>
      <c r="I81" s="423"/>
      <c r="J81" s="423"/>
      <c r="K81" s="423"/>
      <c r="L81" s="423"/>
      <c r="M81" s="424"/>
      <c r="P81" s="103">
        <f t="shared" si="3"/>
        <v>0</v>
      </c>
    </row>
    <row r="82" spans="1:16" x14ac:dyDescent="0.25">
      <c r="A82" s="5"/>
      <c r="B82" s="136" t="s">
        <v>93</v>
      </c>
      <c r="C82" s="425"/>
      <c r="D82" s="423"/>
      <c r="E82" s="423"/>
      <c r="F82" s="424"/>
      <c r="G82" s="138"/>
      <c r="H82" s="138"/>
      <c r="I82" s="423"/>
      <c r="J82" s="423"/>
      <c r="K82" s="423"/>
      <c r="L82" s="423"/>
      <c r="M82" s="424"/>
      <c r="P82" s="103">
        <f t="shared" si="3"/>
        <v>0</v>
      </c>
    </row>
    <row r="83" spans="1:16" x14ac:dyDescent="0.25">
      <c r="A83" s="5"/>
      <c r="B83" s="136" t="s">
        <v>94</v>
      </c>
      <c r="C83" s="425"/>
      <c r="D83" s="423"/>
      <c r="E83" s="423"/>
      <c r="F83" s="424"/>
      <c r="G83" s="138"/>
      <c r="H83" s="138"/>
      <c r="I83" s="423"/>
      <c r="J83" s="423"/>
      <c r="K83" s="423"/>
      <c r="L83" s="423"/>
      <c r="M83" s="424"/>
      <c r="P83" s="103">
        <f t="shared" si="3"/>
        <v>0</v>
      </c>
    </row>
    <row r="84" spans="1:16" x14ac:dyDescent="0.25">
      <c r="A84" s="5"/>
      <c r="B84" s="136" t="s">
        <v>95</v>
      </c>
      <c r="C84" s="425"/>
      <c r="D84" s="423"/>
      <c r="E84" s="423"/>
      <c r="F84" s="424"/>
      <c r="G84" s="138"/>
      <c r="H84" s="138"/>
      <c r="I84" s="423"/>
      <c r="J84" s="423"/>
      <c r="K84" s="423"/>
      <c r="L84" s="423"/>
      <c r="M84" s="424"/>
      <c r="P84" s="103">
        <f t="shared" si="3"/>
        <v>0</v>
      </c>
    </row>
    <row r="85" spans="1:16" x14ac:dyDescent="0.25">
      <c r="A85" s="5"/>
      <c r="B85" s="136" t="s">
        <v>96</v>
      </c>
      <c r="C85" s="425"/>
      <c r="D85" s="423"/>
      <c r="E85" s="423"/>
      <c r="F85" s="424"/>
      <c r="G85" s="138"/>
      <c r="H85" s="138"/>
      <c r="I85" s="423"/>
      <c r="J85" s="423"/>
      <c r="K85" s="423"/>
      <c r="L85" s="423"/>
      <c r="M85" s="424"/>
      <c r="P85" s="103">
        <f t="shared" si="3"/>
        <v>0</v>
      </c>
    </row>
    <row r="86" spans="1:16" x14ac:dyDescent="0.25">
      <c r="A86" s="5"/>
      <c r="B86" s="136" t="s">
        <v>97</v>
      </c>
      <c r="C86" s="425"/>
      <c r="D86" s="423"/>
      <c r="E86" s="423"/>
      <c r="F86" s="424"/>
      <c r="G86" s="138"/>
      <c r="H86" s="138"/>
      <c r="I86" s="423"/>
      <c r="J86" s="423"/>
      <c r="K86" s="423"/>
      <c r="L86" s="423"/>
      <c r="M86" s="424"/>
      <c r="P86" s="103">
        <f t="shared" si="3"/>
        <v>0</v>
      </c>
    </row>
    <row r="87" spans="1:16" x14ac:dyDescent="0.25">
      <c r="A87" s="5"/>
      <c r="B87" s="136" t="s">
        <v>98</v>
      </c>
      <c r="C87" s="425"/>
      <c r="D87" s="423"/>
      <c r="E87" s="423"/>
      <c r="F87" s="424"/>
      <c r="G87" s="138"/>
      <c r="H87" s="138"/>
      <c r="I87" s="423"/>
      <c r="J87" s="423"/>
      <c r="K87" s="423"/>
      <c r="L87" s="423"/>
      <c r="M87" s="424"/>
      <c r="P87" s="103">
        <f t="shared" si="3"/>
        <v>0</v>
      </c>
    </row>
    <row r="88" spans="1:16" x14ac:dyDescent="0.25">
      <c r="A88" s="5"/>
      <c r="B88" s="137" t="s">
        <v>99</v>
      </c>
      <c r="C88" s="428"/>
      <c r="D88" s="429"/>
      <c r="E88" s="429"/>
      <c r="F88" s="430"/>
      <c r="G88" s="348"/>
      <c r="H88" s="348"/>
      <c r="I88" s="428"/>
      <c r="J88" s="429"/>
      <c r="K88" s="429"/>
      <c r="L88" s="429"/>
      <c r="M88" s="430"/>
      <c r="P88" s="103">
        <f t="shared" si="3"/>
        <v>0</v>
      </c>
    </row>
    <row r="89" spans="1:16" x14ac:dyDescent="0.2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7"/>
    </row>
    <row r="90" spans="1:16" x14ac:dyDescent="0.25">
      <c r="A90" s="18" t="s">
        <v>7</v>
      </c>
      <c r="B90" s="17" t="s">
        <v>59</v>
      </c>
      <c r="C90" s="6"/>
      <c r="D90" s="6"/>
      <c r="E90" s="6"/>
      <c r="F90" s="6"/>
      <c r="G90" s="6"/>
      <c r="H90" s="6"/>
      <c r="I90" s="6"/>
      <c r="J90" s="6"/>
      <c r="K90" s="6"/>
      <c r="L90" s="134" t="s">
        <v>208</v>
      </c>
      <c r="M90" s="247">
        <f>IF(LEN(B91)&gt;500,500-LEN(B91),LEN(B91))</f>
        <v>0</v>
      </c>
    </row>
    <row r="91" spans="1:16" ht="42.95" customHeight="1" x14ac:dyDescent="0.25">
      <c r="A91" s="5"/>
      <c r="B91" s="426"/>
      <c r="C91" s="426"/>
      <c r="D91" s="426"/>
      <c r="E91" s="426"/>
      <c r="F91" s="426"/>
      <c r="G91" s="426"/>
      <c r="H91" s="426"/>
      <c r="I91" s="426"/>
      <c r="J91" s="426"/>
      <c r="K91" s="426"/>
      <c r="L91" s="426"/>
      <c r="M91" s="427"/>
      <c r="P91" s="103">
        <f>+LEN(B91)</f>
        <v>0</v>
      </c>
    </row>
    <row r="92" spans="1:16" ht="15" customHeight="1" x14ac:dyDescent="0.25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7"/>
    </row>
    <row r="93" spans="1:16" x14ac:dyDescent="0.25">
      <c r="A93" s="18" t="s">
        <v>285</v>
      </c>
      <c r="B93" s="17" t="s">
        <v>260</v>
      </c>
      <c r="C93" s="6"/>
      <c r="D93" s="6"/>
      <c r="E93" s="6"/>
      <c r="F93" s="6"/>
      <c r="G93" s="6"/>
      <c r="H93" s="6"/>
      <c r="I93" s="6"/>
      <c r="J93" s="46"/>
      <c r="K93" s="6"/>
      <c r="L93" s="6"/>
      <c r="M93" s="7"/>
      <c r="P93" s="103">
        <f>+LEN(J93)</f>
        <v>0</v>
      </c>
    </row>
    <row r="94" spans="1:16" ht="18.75" customHeight="1" x14ac:dyDescent="0.25">
      <c r="A94" s="18" t="s">
        <v>36</v>
      </c>
      <c r="B94" s="17" t="s">
        <v>222</v>
      </c>
      <c r="C94" s="6"/>
      <c r="D94" s="6"/>
      <c r="E94" s="6"/>
      <c r="F94" s="6"/>
      <c r="G94" s="6"/>
      <c r="H94" s="6"/>
      <c r="I94" s="6"/>
      <c r="J94" s="46"/>
      <c r="K94" s="6"/>
      <c r="L94" s="6"/>
      <c r="M94" s="7"/>
      <c r="P94" s="390">
        <f>+LEN(J94)</f>
        <v>0</v>
      </c>
    </row>
    <row r="95" spans="1:16" x14ac:dyDescent="0.25">
      <c r="A95" s="18" t="s">
        <v>86</v>
      </c>
      <c r="B95" s="130" t="s">
        <v>221</v>
      </c>
      <c r="C95" s="6"/>
      <c r="D95" s="6"/>
      <c r="E95" s="6"/>
      <c r="F95" s="6"/>
      <c r="G95" s="6"/>
      <c r="H95" s="6"/>
      <c r="I95" s="6"/>
      <c r="J95" s="6"/>
      <c r="K95" s="6"/>
      <c r="L95" s="134" t="s">
        <v>208</v>
      </c>
      <c r="M95" s="247">
        <f>IF(LEN(B96)&gt;500,500-LEN(B96),LEN(B96))</f>
        <v>0</v>
      </c>
      <c r="P95" s="390"/>
    </row>
    <row r="96" spans="1:16" ht="42.95" customHeight="1" x14ac:dyDescent="0.25">
      <c r="A96" s="5"/>
      <c r="B96" s="426"/>
      <c r="C96" s="426"/>
      <c r="D96" s="426"/>
      <c r="E96" s="426"/>
      <c r="F96" s="426"/>
      <c r="G96" s="426"/>
      <c r="H96" s="426"/>
      <c r="I96" s="426"/>
      <c r="J96" s="426"/>
      <c r="K96" s="426"/>
      <c r="L96" s="426"/>
      <c r="M96" s="427"/>
      <c r="N96" s="388"/>
      <c r="P96" s="390">
        <f>+LEN(B96)</f>
        <v>0</v>
      </c>
    </row>
    <row r="97" spans="1:16" x14ac:dyDescent="0.25">
      <c r="A97" s="18" t="s">
        <v>86</v>
      </c>
      <c r="B97" s="394" t="s">
        <v>284</v>
      </c>
      <c r="C97" s="141"/>
      <c r="D97" s="141"/>
      <c r="E97" s="141"/>
      <c r="F97" s="141"/>
      <c r="G97" s="141"/>
      <c r="H97" s="141"/>
      <c r="I97" s="8"/>
      <c r="J97" s="6"/>
      <c r="K97" s="6"/>
      <c r="L97" s="134" t="s">
        <v>208</v>
      </c>
      <c r="M97" s="135">
        <f>LEN(B98)</f>
        <v>0</v>
      </c>
      <c r="O97" s="368"/>
      <c r="P97" s="390"/>
    </row>
    <row r="98" spans="1:16" ht="42.95" customHeight="1" x14ac:dyDescent="0.25">
      <c r="A98" s="5"/>
      <c r="B98" s="431"/>
      <c r="C98" s="423"/>
      <c r="D98" s="423"/>
      <c r="E98" s="423"/>
      <c r="F98" s="423"/>
      <c r="G98" s="423"/>
      <c r="H98" s="423"/>
      <c r="I98" s="423"/>
      <c r="J98" s="423"/>
      <c r="K98" s="423"/>
      <c r="L98" s="423"/>
      <c r="M98" s="432"/>
      <c r="P98" s="390">
        <f>+LEN(B98)</f>
        <v>0</v>
      </c>
    </row>
    <row r="99" spans="1:16" x14ac:dyDescent="0.25">
      <c r="A99" s="18" t="s">
        <v>88</v>
      </c>
      <c r="B99" s="86" t="s">
        <v>283</v>
      </c>
      <c r="C99" s="8"/>
      <c r="D99" s="8"/>
      <c r="E99" s="8"/>
      <c r="F99" s="8"/>
      <c r="G99" s="8"/>
      <c r="H99" s="8"/>
      <c r="I99" s="8"/>
      <c r="J99" s="8"/>
      <c r="K99" s="6"/>
      <c r="L99" s="134" t="s">
        <v>208</v>
      </c>
      <c r="M99" s="247">
        <f>IF(LEN(B100)&gt;500,500-LEN(B100),LEN(B100))</f>
        <v>0</v>
      </c>
      <c r="P99" s="390">
        <f>+LEN(J99)</f>
        <v>0</v>
      </c>
    </row>
    <row r="100" spans="1:16" ht="65.099999999999994" customHeight="1" x14ac:dyDescent="0.25">
      <c r="A100" s="5"/>
      <c r="B100" s="426"/>
      <c r="C100" s="426"/>
      <c r="D100" s="426"/>
      <c r="E100" s="426"/>
      <c r="F100" s="426"/>
      <c r="G100" s="426"/>
      <c r="H100" s="426"/>
      <c r="I100" s="426"/>
      <c r="J100" s="426"/>
      <c r="K100" s="426"/>
      <c r="L100" s="426"/>
      <c r="M100" s="427"/>
      <c r="P100" s="390">
        <f>+LEN(B100)</f>
        <v>0</v>
      </c>
    </row>
    <row r="101" spans="1:16" hidden="1" x14ac:dyDescent="0.25">
      <c r="A101" s="18" t="s">
        <v>89</v>
      </c>
      <c r="B101" s="130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34" t="s">
        <v>208</v>
      </c>
      <c r="M101" s="247">
        <f>IF(LEN(B102)&gt;500,500-LEN(B102),LEN(B102))</f>
        <v>0</v>
      </c>
    </row>
    <row r="102" spans="1:16" ht="65.099999999999994" hidden="1" customHeight="1" x14ac:dyDescent="0.25">
      <c r="A102" s="5"/>
      <c r="B102" s="426"/>
      <c r="C102" s="426"/>
      <c r="D102" s="426"/>
      <c r="E102" s="426"/>
      <c r="F102" s="426"/>
      <c r="G102" s="426"/>
      <c r="H102" s="426"/>
      <c r="I102" s="426"/>
      <c r="J102" s="426"/>
      <c r="K102" s="426"/>
      <c r="L102" s="426"/>
      <c r="M102" s="427"/>
      <c r="N102" s="368" t="s">
        <v>280</v>
      </c>
      <c r="P102" s="103">
        <f>+LEN(B102)</f>
        <v>0</v>
      </c>
    </row>
    <row r="103" spans="1:16" x14ac:dyDescent="0.25">
      <c r="A103" s="18" t="s">
        <v>90</v>
      </c>
      <c r="B103" s="17" t="s">
        <v>61</v>
      </c>
      <c r="C103" s="6"/>
      <c r="D103" s="6"/>
      <c r="E103" s="6"/>
      <c r="F103" s="6"/>
      <c r="G103" s="6"/>
      <c r="H103" s="6"/>
      <c r="I103" s="6"/>
      <c r="J103" s="6"/>
      <c r="K103" s="6"/>
      <c r="L103" s="134" t="s">
        <v>208</v>
      </c>
      <c r="M103" s="247">
        <f>IF(LEN(B104)&gt;500,500-LEN(B104),LEN(B104))</f>
        <v>0</v>
      </c>
      <c r="O103" s="368"/>
    </row>
    <row r="104" spans="1:16" ht="65.099999999999994" customHeight="1" x14ac:dyDescent="0.25">
      <c r="A104" s="18"/>
      <c r="B104" s="426"/>
      <c r="C104" s="426"/>
      <c r="D104" s="426"/>
      <c r="E104" s="426"/>
      <c r="F104" s="426"/>
      <c r="G104" s="426"/>
      <c r="H104" s="426"/>
      <c r="I104" s="426"/>
      <c r="J104" s="426"/>
      <c r="K104" s="426"/>
      <c r="L104" s="426"/>
      <c r="M104" s="427"/>
      <c r="P104" s="103">
        <f>+LEN(B104)</f>
        <v>0</v>
      </c>
    </row>
    <row r="105" spans="1:16" x14ac:dyDescent="0.25">
      <c r="A105" s="18"/>
      <c r="B105" s="1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7"/>
    </row>
    <row r="106" spans="1:16" ht="65.099999999999994" customHeight="1" x14ac:dyDescent="0.25">
      <c r="A106" s="18"/>
      <c r="B106" s="1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7"/>
    </row>
    <row r="107" spans="1:16" ht="15.75" thickBot="1" x14ac:dyDescent="0.3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20"/>
    </row>
    <row r="108" spans="1:16" ht="65.099999999999994" customHeight="1" x14ac:dyDescent="0.25">
      <c r="L108" s="43" t="s">
        <v>12</v>
      </c>
      <c r="M108">
        <f>+SUM(P5:P104)</f>
        <v>0</v>
      </c>
    </row>
    <row r="109" spans="1:16" hidden="1" x14ac:dyDescent="0.25"/>
    <row r="110" spans="1:16" hidden="1" x14ac:dyDescent="0.25"/>
  </sheetData>
  <sheetProtection password="CACD" sheet="1" objects="1" scenarios="1"/>
  <customSheetViews>
    <customSheetView guid="{C4D94DB2-52D8-42BA-9055-361910D8EC7F}" showGridLines="0" fitToPage="1" topLeftCell="A13">
      <selection activeCell="G4" sqref="G4"/>
      <pageMargins left="0.7" right="0.7" top="0.78740157499999996" bottom="0.78740157499999996" header="0.3" footer="0.3"/>
      <pageSetup paperSize="9" scale="68" fitToHeight="0" orientation="portrait" r:id="rId1"/>
      <headerFooter>
        <oddFooter>&amp;LTištěno dne: &amp;D&amp;R&amp;P / &amp;N</oddFooter>
      </headerFooter>
    </customSheetView>
  </customSheetViews>
  <mergeCells count="110">
    <mergeCell ref="C55:D55"/>
    <mergeCell ref="E55:M55"/>
    <mergeCell ref="C56:D56"/>
    <mergeCell ref="E56:M56"/>
    <mergeCell ref="C57:D57"/>
    <mergeCell ref="E57:M57"/>
    <mergeCell ref="C52:D52"/>
    <mergeCell ref="E52:M52"/>
    <mergeCell ref="C53:D53"/>
    <mergeCell ref="E53:M53"/>
    <mergeCell ref="C54:D54"/>
    <mergeCell ref="E54:M54"/>
    <mergeCell ref="C51:D51"/>
    <mergeCell ref="E51:M51"/>
    <mergeCell ref="C46:D46"/>
    <mergeCell ref="C47:D47"/>
    <mergeCell ref="C48:D48"/>
    <mergeCell ref="E48:M48"/>
    <mergeCell ref="B39:M39"/>
    <mergeCell ref="C45:D45"/>
    <mergeCell ref="C50:D50"/>
    <mergeCell ref="E50:M50"/>
    <mergeCell ref="C49:D49"/>
    <mergeCell ref="E49:M49"/>
    <mergeCell ref="E46:M46"/>
    <mergeCell ref="E47:M47"/>
    <mergeCell ref="E45:M45"/>
    <mergeCell ref="A1:M1"/>
    <mergeCell ref="B5:M5"/>
    <mergeCell ref="B7:M7"/>
    <mergeCell ref="B11:M11"/>
    <mergeCell ref="B13:M13"/>
    <mergeCell ref="B41:M41"/>
    <mergeCell ref="E15:M15"/>
    <mergeCell ref="E16:M16"/>
    <mergeCell ref="E17:M17"/>
    <mergeCell ref="E18:M18"/>
    <mergeCell ref="E37:M37"/>
    <mergeCell ref="E20:M20"/>
    <mergeCell ref="E21:M21"/>
    <mergeCell ref="E28:M28"/>
    <mergeCell ref="E36:M36"/>
    <mergeCell ref="B9:M9"/>
    <mergeCell ref="E30:M30"/>
    <mergeCell ref="F26:M26"/>
    <mergeCell ref="G25:M25"/>
    <mergeCell ref="C58:D58"/>
    <mergeCell ref="E58:M58"/>
    <mergeCell ref="C59:D59"/>
    <mergeCell ref="E59:M59"/>
    <mergeCell ref="C60:D60"/>
    <mergeCell ref="E60:M60"/>
    <mergeCell ref="C64:D64"/>
    <mergeCell ref="E64:M64"/>
    <mergeCell ref="C65:D65"/>
    <mergeCell ref="E65:M65"/>
    <mergeCell ref="E61:M61"/>
    <mergeCell ref="C62:D62"/>
    <mergeCell ref="E62:M62"/>
    <mergeCell ref="C63:D63"/>
    <mergeCell ref="E63:M63"/>
    <mergeCell ref="C61:D61"/>
    <mergeCell ref="I74:M74"/>
    <mergeCell ref="I75:M75"/>
    <mergeCell ref="I76:M76"/>
    <mergeCell ref="I77:M77"/>
    <mergeCell ref="I70:M70"/>
    <mergeCell ref="I73:M73"/>
    <mergeCell ref="C77:F77"/>
    <mergeCell ref="I68:M68"/>
    <mergeCell ref="I71:M71"/>
    <mergeCell ref="I72:M72"/>
    <mergeCell ref="I69:M69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B104:M104"/>
    <mergeCell ref="I83:M83"/>
    <mergeCell ref="I84:M84"/>
    <mergeCell ref="I85:M85"/>
    <mergeCell ref="I88:M88"/>
    <mergeCell ref="B102:M102"/>
    <mergeCell ref="B96:M96"/>
    <mergeCell ref="B100:M100"/>
    <mergeCell ref="I86:M86"/>
    <mergeCell ref="I87:M87"/>
    <mergeCell ref="B91:M91"/>
    <mergeCell ref="B98:M98"/>
    <mergeCell ref="C83:F83"/>
    <mergeCell ref="C84:F84"/>
    <mergeCell ref="C85:F85"/>
    <mergeCell ref="C86:F86"/>
    <mergeCell ref="C87:F87"/>
    <mergeCell ref="C88:F88"/>
    <mergeCell ref="I78:M78"/>
    <mergeCell ref="I79:M79"/>
    <mergeCell ref="I80:M80"/>
    <mergeCell ref="I81:M81"/>
    <mergeCell ref="I82:M82"/>
    <mergeCell ref="C78:F78"/>
    <mergeCell ref="C79:F79"/>
    <mergeCell ref="C80:F80"/>
    <mergeCell ref="C81:F81"/>
    <mergeCell ref="C82:F82"/>
  </mergeCells>
  <conditionalFormatting sqref="E25">
    <cfRule type="cellIs" dxfId="3" priority="1" operator="greaterThan">
      <formula>700000</formula>
    </cfRule>
  </conditionalFormatting>
  <dataValidations count="9">
    <dataValidation type="list" allowBlank="1" showInputMessage="1" showErrorMessage="1" sqref="L42">
      <formula1>"Ano,Ne"</formula1>
    </dataValidation>
    <dataValidation type="list" allowBlank="1" showInputMessage="1" showErrorMessage="1" sqref="E36:M36">
      <formula1>$O$28:$O$35</formula1>
    </dataValidation>
    <dataValidation type="list" allowBlank="1" showInputMessage="1" showErrorMessage="1" sqref="E20:M20">
      <formula1>$O$13:$O$20</formula1>
    </dataValidation>
    <dataValidation type="list" allowBlank="1" showInputMessage="1" showErrorMessage="1" sqref="E30:M30">
      <formula1>"1. Krizová pomoc, 2. Služby rané péče"</formula1>
    </dataValidation>
    <dataValidation type="custom" errorStyle="warning" operator="lessThanOrEqual" allowBlank="1" showInputMessage="1" showErrorMessage="1" errorTitle="Zadáli jste více znaků" error="Zadali jste více znaků, než je povoleno. Některé informace nebudou zobrazeny. Zvažte, zda jste to důležité napsali do viditelné části." sqref="B7:M7 B9:M9 B11:M11 B13:M13 B41:M41 B39:M39 B104 B102 B100 B96 B91 E91 E96 E100 E102 E104">
      <formula1>M6&gt;0</formula1>
    </dataValidation>
    <dataValidation type="textLength" errorStyle="warning" operator="lessThanOrEqual" allowBlank="1" showInputMessage="1" showErrorMessage="1" errorTitle="Zadali jste více znaků" error="Zadali jste více znaků, než je povoleno. Některé informace nebudou zobrazeny. Zvažte, zda jste to důležité napsali do viditelné části." sqref="E46:M65">
      <formula1>600</formula1>
    </dataValidation>
    <dataValidation type="custom" errorStyle="warning" operator="lessThanOrEqual" allowBlank="1" showInputMessage="1" showErrorMessage="1" errorTitle="Zadáli jste více znaků" error="Zadali jste více znaků, než je povoleno. Některé informace nebudou zobrazeny. Zvažte, zda jste to důležité napsali do viditelné části." sqref="C91 C96 C100 C102 C104">
      <formula1>N93&gt;0</formula1>
    </dataValidation>
    <dataValidation type="custom" errorStyle="warning" operator="lessThanOrEqual" allowBlank="1" showInputMessage="1" showErrorMessage="1" errorTitle="Zadáli jste více znaků" error="Zadali jste více znaků, než je povoleno. Některé informace nebudou zobrazeny. Zvažte, zda jste to důležité napsali do viditelné části." sqref="D104 F104:M104 D100 F100:M100 D96 F96:M96 D102 F102:M102">
      <formula1>O99&gt;0</formula1>
    </dataValidation>
    <dataValidation type="custom" errorStyle="warning" operator="lessThanOrEqual" allowBlank="1" showInputMessage="1" showErrorMessage="1" errorTitle="Zadáli jste více znaků" error="Zadali jste více znaků, než je povoleno. Některé informace nebudou zobrazeny. Zvažte, zda jste to důležité napsali do viditelné části." sqref="F91:M91 D91">
      <formula1>#REF!&gt;0</formula1>
    </dataValidation>
  </dataValidations>
  <pageMargins left="0.70866141732283472" right="0.70866141732283472" top="0.78740157480314965" bottom="0.78740157480314965" header="0.31496062992125984" footer="0.31496062992125984"/>
  <pageSetup paperSize="9" scale="63" fitToHeight="0" orientation="portrait" r:id="rId2"/>
  <headerFooter>
    <oddHeader>&amp;L&amp;Z&amp;F</oddHeader>
    <oddFooter>&amp;LDatum tisku: &amp;D&amp;RStrana &amp;P / &amp;N</oddFooter>
  </headerFooter>
  <rowBreaks count="3" manualBreakCount="3">
    <brk id="47" max="16383" man="1"/>
    <brk id="61" max="12" man="1"/>
    <brk id="104" max="16383" man="1"/>
  </rowBreaks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theme="6"/>
    <pageSetUpPr fitToPage="1"/>
  </sheetPr>
  <dimension ref="A1:AE30"/>
  <sheetViews>
    <sheetView showGridLines="0" topLeftCell="A10" zoomScaleNormal="100" workbookViewId="0">
      <selection activeCell="B8" sqref="B8:B27"/>
    </sheetView>
  </sheetViews>
  <sheetFormatPr defaultRowHeight="15" x14ac:dyDescent="0.25"/>
  <cols>
    <col min="1" max="1" width="7" customWidth="1"/>
    <col min="2" max="2" width="8.42578125" customWidth="1"/>
    <col min="3" max="3" width="37.140625" customWidth="1"/>
    <col min="4" max="27" width="3.7109375" customWidth="1"/>
    <col min="28" max="29" width="3.7109375" hidden="1" customWidth="1"/>
  </cols>
  <sheetData>
    <row r="1" spans="1:31" ht="80.25" customHeight="1" x14ac:dyDescent="0.25">
      <c r="A1" s="460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</row>
    <row r="2" spans="1:31" ht="23.25" customHeight="1" x14ac:dyDescent="0.3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V2" s="81"/>
      <c r="W2" s="82"/>
      <c r="X2" s="81"/>
      <c r="Y2" s="81"/>
      <c r="Z2" s="81"/>
      <c r="AA2" s="81"/>
      <c r="AB2" s="81"/>
      <c r="AC2" s="81" t="s">
        <v>141</v>
      </c>
    </row>
    <row r="3" spans="1:31" ht="23.25" x14ac:dyDescent="0.35">
      <c r="A3" s="1" t="s">
        <v>111</v>
      </c>
      <c r="B3" s="83"/>
      <c r="C3" s="83">
        <f>'Projektový záměr'!B5</f>
        <v>0</v>
      </c>
      <c r="AC3" s="81">
        <f>Hlavicka!K5</f>
        <v>0</v>
      </c>
    </row>
    <row r="4" spans="1:31" ht="23.25" x14ac:dyDescent="0.35">
      <c r="A4" s="1" t="s">
        <v>142</v>
      </c>
      <c r="B4" s="83"/>
      <c r="C4" s="83">
        <f>Zadatel!E6</f>
        <v>0</v>
      </c>
    </row>
    <row r="5" spans="1:31" x14ac:dyDescent="0.25">
      <c r="K5" s="6"/>
      <c r="L5" s="6"/>
      <c r="M5" s="6"/>
      <c r="O5" s="85" t="s">
        <v>220</v>
      </c>
      <c r="P5" s="85"/>
      <c r="Q5" t="s">
        <v>210</v>
      </c>
      <c r="T5" s="119" t="s">
        <v>191</v>
      </c>
      <c r="U5" t="s">
        <v>189</v>
      </c>
      <c r="Y5" s="118" t="s">
        <v>192</v>
      </c>
      <c r="Z5" t="s">
        <v>190</v>
      </c>
    </row>
    <row r="6" spans="1:31" x14ac:dyDescent="0.25">
      <c r="A6" s="1" t="s">
        <v>102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  <c r="N6">
        <v>11</v>
      </c>
      <c r="O6">
        <v>12</v>
      </c>
      <c r="P6">
        <v>13</v>
      </c>
      <c r="Q6">
        <v>14</v>
      </c>
      <c r="R6">
        <v>15</v>
      </c>
      <c r="S6">
        <v>16</v>
      </c>
      <c r="T6">
        <v>17</v>
      </c>
      <c r="U6">
        <v>18</v>
      </c>
      <c r="V6">
        <v>19</v>
      </c>
      <c r="W6">
        <v>20</v>
      </c>
      <c r="X6">
        <v>21</v>
      </c>
      <c r="Y6">
        <v>22</v>
      </c>
      <c r="Z6">
        <v>23</v>
      </c>
      <c r="AA6">
        <v>24</v>
      </c>
      <c r="AB6">
        <v>25</v>
      </c>
      <c r="AC6">
        <v>26</v>
      </c>
    </row>
    <row r="7" spans="1:31" ht="49.5" customHeight="1" x14ac:dyDescent="0.25">
      <c r="B7" s="115" t="s">
        <v>108</v>
      </c>
      <c r="C7" s="115" t="s">
        <v>109</v>
      </c>
      <c r="D7" s="116">
        <v>42917</v>
      </c>
      <c r="E7" s="116">
        <v>42948</v>
      </c>
      <c r="F7" s="116">
        <v>42979</v>
      </c>
      <c r="G7" s="116">
        <v>43009</v>
      </c>
      <c r="H7" s="116">
        <v>43040</v>
      </c>
      <c r="I7" s="116">
        <v>43070</v>
      </c>
      <c r="J7" s="116">
        <v>43101</v>
      </c>
      <c r="K7" s="116">
        <v>43132</v>
      </c>
      <c r="L7" s="116">
        <v>43160</v>
      </c>
      <c r="M7" s="116">
        <v>43191</v>
      </c>
      <c r="N7" s="116">
        <v>43221</v>
      </c>
      <c r="O7" s="116">
        <v>43252</v>
      </c>
      <c r="P7" s="116">
        <v>43282</v>
      </c>
      <c r="Q7" s="116">
        <v>42948</v>
      </c>
      <c r="R7" s="116">
        <v>43344</v>
      </c>
      <c r="S7" s="116">
        <v>43374</v>
      </c>
      <c r="T7" s="116">
        <v>43405</v>
      </c>
      <c r="U7" s="116">
        <v>43435</v>
      </c>
      <c r="V7" s="116">
        <v>43466</v>
      </c>
      <c r="W7" s="116">
        <v>43497</v>
      </c>
      <c r="X7" s="116">
        <v>43525</v>
      </c>
      <c r="Y7" s="116">
        <v>43556</v>
      </c>
      <c r="Z7" s="116">
        <v>43586</v>
      </c>
      <c r="AA7" s="116">
        <v>43617</v>
      </c>
      <c r="AB7" s="116">
        <v>41579</v>
      </c>
      <c r="AC7" s="116">
        <v>41609</v>
      </c>
    </row>
    <row r="8" spans="1:31" x14ac:dyDescent="0.25">
      <c r="B8" s="84" t="s">
        <v>1</v>
      </c>
      <c r="C8" s="85">
        <f>'Projektový záměr'!C46</f>
        <v>0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E8" s="103">
        <f>+COUNTA(D8:AA8)+COUNTIF(D8:AA8,"P")</f>
        <v>0</v>
      </c>
    </row>
    <row r="9" spans="1:31" x14ac:dyDescent="0.25">
      <c r="B9" s="84" t="s">
        <v>2</v>
      </c>
      <c r="C9" s="85">
        <f>'Projektový záměr'!C47</f>
        <v>0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E9" s="103">
        <f t="shared" ref="AE9:AE27" si="0">+COUNTA(D9:AA9)+COUNTIF(D9:AA9,"P")</f>
        <v>0</v>
      </c>
    </row>
    <row r="10" spans="1:31" x14ac:dyDescent="0.25">
      <c r="B10" s="84" t="s">
        <v>7</v>
      </c>
      <c r="C10" s="85">
        <f>'Projektový záměr'!C48</f>
        <v>0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E10" s="103">
        <f t="shared" si="0"/>
        <v>0</v>
      </c>
    </row>
    <row r="11" spans="1:31" x14ac:dyDescent="0.25">
      <c r="B11" s="84" t="s">
        <v>9</v>
      </c>
      <c r="C11" s="85">
        <f>'Projektový záměr'!C49</f>
        <v>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E11" s="103">
        <f t="shared" si="0"/>
        <v>0</v>
      </c>
    </row>
    <row r="12" spans="1:31" x14ac:dyDescent="0.25">
      <c r="B12" s="84" t="s">
        <v>10</v>
      </c>
      <c r="C12" s="85">
        <f>'Projektový záměr'!C50</f>
        <v>0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E12" s="103">
        <f t="shared" si="0"/>
        <v>0</v>
      </c>
    </row>
    <row r="13" spans="1:31" x14ac:dyDescent="0.25">
      <c r="B13" s="84" t="s">
        <v>22</v>
      </c>
      <c r="C13" s="85">
        <f>'Projektový záměr'!C51</f>
        <v>0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E13" s="103">
        <f t="shared" si="0"/>
        <v>0</v>
      </c>
    </row>
    <row r="14" spans="1:31" x14ac:dyDescent="0.25">
      <c r="B14" s="84" t="s">
        <v>36</v>
      </c>
      <c r="C14" s="85">
        <f>'Projektový záměr'!C52</f>
        <v>0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E14" s="103">
        <f t="shared" si="0"/>
        <v>0</v>
      </c>
    </row>
    <row r="15" spans="1:31" x14ac:dyDescent="0.25">
      <c r="B15" s="84" t="s">
        <v>86</v>
      </c>
      <c r="C15" s="85">
        <f>'Projektový záměr'!C53</f>
        <v>0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E15" s="103">
        <f t="shared" si="0"/>
        <v>0</v>
      </c>
    </row>
    <row r="16" spans="1:31" x14ac:dyDescent="0.25">
      <c r="B16" s="84" t="s">
        <v>88</v>
      </c>
      <c r="C16" s="85">
        <f>'Projektový záměr'!C54</f>
        <v>0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E16" s="103">
        <f t="shared" si="0"/>
        <v>0</v>
      </c>
    </row>
    <row r="17" spans="1:31" x14ac:dyDescent="0.25">
      <c r="B17" s="84" t="s">
        <v>89</v>
      </c>
      <c r="C17" s="85">
        <f>'Projektový záměr'!C55</f>
        <v>0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E17" s="103">
        <f t="shared" si="0"/>
        <v>0</v>
      </c>
    </row>
    <row r="18" spans="1:31" x14ac:dyDescent="0.25">
      <c r="B18" s="84" t="s">
        <v>90</v>
      </c>
      <c r="C18" s="85">
        <f>'Projektový záměr'!C56</f>
        <v>0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E18" s="103">
        <f t="shared" si="0"/>
        <v>0</v>
      </c>
    </row>
    <row r="19" spans="1:31" x14ac:dyDescent="0.25">
      <c r="B19" s="84" t="s">
        <v>91</v>
      </c>
      <c r="C19" s="85">
        <f>'Projektový záměr'!C57</f>
        <v>0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E19" s="103">
        <f t="shared" si="0"/>
        <v>0</v>
      </c>
    </row>
    <row r="20" spans="1:31" x14ac:dyDescent="0.25">
      <c r="B20" s="84" t="s">
        <v>92</v>
      </c>
      <c r="C20" s="85">
        <f>'Projektový záměr'!C58</f>
        <v>0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E20" s="103">
        <f t="shared" si="0"/>
        <v>0</v>
      </c>
    </row>
    <row r="21" spans="1:31" x14ac:dyDescent="0.25">
      <c r="B21" s="84" t="s">
        <v>93</v>
      </c>
      <c r="C21" s="85">
        <f>'Projektový záměr'!C59</f>
        <v>0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E21" s="103">
        <f t="shared" si="0"/>
        <v>0</v>
      </c>
    </row>
    <row r="22" spans="1:31" x14ac:dyDescent="0.25">
      <c r="B22" s="84" t="s">
        <v>94</v>
      </c>
      <c r="C22" s="85">
        <f>'Projektový záměr'!C60</f>
        <v>0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E22" s="103">
        <f t="shared" si="0"/>
        <v>0</v>
      </c>
    </row>
    <row r="23" spans="1:31" x14ac:dyDescent="0.25">
      <c r="B23" s="84" t="s">
        <v>95</v>
      </c>
      <c r="C23" s="85">
        <f>'Projektový záměr'!C61</f>
        <v>0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E23" s="103">
        <f t="shared" si="0"/>
        <v>0</v>
      </c>
    </row>
    <row r="24" spans="1:31" x14ac:dyDescent="0.25">
      <c r="B24" s="84" t="s">
        <v>96</v>
      </c>
      <c r="C24" s="85">
        <f>'Projektový záměr'!C62</f>
        <v>0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E24" s="103">
        <f t="shared" si="0"/>
        <v>0</v>
      </c>
    </row>
    <row r="25" spans="1:31" x14ac:dyDescent="0.25">
      <c r="B25" s="84" t="s">
        <v>97</v>
      </c>
      <c r="C25" s="85">
        <f>'Projektový záměr'!C63</f>
        <v>0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E25" s="103">
        <f t="shared" si="0"/>
        <v>0</v>
      </c>
    </row>
    <row r="26" spans="1:31" x14ac:dyDescent="0.25">
      <c r="B26" s="84" t="s">
        <v>98</v>
      </c>
      <c r="C26" s="85">
        <f>'Projektový záměr'!C64</f>
        <v>0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E26" s="103">
        <f t="shared" si="0"/>
        <v>0</v>
      </c>
    </row>
    <row r="27" spans="1:31" x14ac:dyDescent="0.25">
      <c r="B27" s="84" t="s">
        <v>99</v>
      </c>
      <c r="C27" s="85">
        <f>'Projektový záměr'!C65</f>
        <v>0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E27" s="103">
        <f t="shared" si="0"/>
        <v>0</v>
      </c>
    </row>
    <row r="29" spans="1:31" ht="46.5" customHeight="1" x14ac:dyDescent="0.25">
      <c r="B29" s="462" t="s">
        <v>291</v>
      </c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</row>
    <row r="30" spans="1:31" s="94" customFormat="1" ht="18.75" customHeight="1" x14ac:dyDescent="0.25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464" t="s">
        <v>249</v>
      </c>
      <c r="T30" s="464"/>
      <c r="U30" s="464"/>
      <c r="V30" s="464"/>
      <c r="W30" s="464"/>
      <c r="X30" s="464"/>
      <c r="Y30" s="464"/>
      <c r="Z30" s="139">
        <f>+SUM(AE8:AE27)</f>
        <v>0</v>
      </c>
      <c r="AA30" s="132"/>
      <c r="AB30" s="132"/>
    </row>
  </sheetData>
  <sheetProtection password="CACD" sheet="1" objects="1" scenarios="1"/>
  <mergeCells count="3">
    <mergeCell ref="A1:AC1"/>
    <mergeCell ref="B29:AC29"/>
    <mergeCell ref="S30:Y30"/>
  </mergeCells>
  <conditionalFormatting sqref="D8:AC27">
    <cfRule type="cellIs" dxfId="2" priority="1" operator="equal">
      <formula>"R"</formula>
    </cfRule>
    <cfRule type="cellIs" dxfId="1" priority="2" operator="equal">
      <formula>"P"</formula>
    </cfRule>
  </conditionalFormatting>
  <dataValidations count="1">
    <dataValidation type="list" allowBlank="1" showInputMessage="1" showErrorMessage="1" sqref="D8:AC27">
      <formula1>"P,R"</formula1>
    </dataValidation>
  </dataValidations>
  <pageMargins left="0.70866141732283472" right="0.70866141732283472" top="0.78740157480314965" bottom="0.78740157480314965" header="0.31496062992125984" footer="0.31496062992125984"/>
  <pageSetup paperSize="9" scale="57" orientation="portrait" r:id="rId1"/>
  <headerFooter>
    <oddHeader>&amp;L&amp;Z&amp;F</oddHeader>
    <oddFooter>&amp;LDatum tisku: &amp;D&amp;RStrana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tabColor theme="6"/>
  </sheetPr>
  <dimension ref="A1:K323"/>
  <sheetViews>
    <sheetView showGridLines="0" zoomScaleNormal="100" workbookViewId="0">
      <pane ySplit="6" topLeftCell="A7" activePane="bottomLeft" state="frozen"/>
      <selection activeCell="B5" sqref="B5"/>
      <selection pane="bottomLeft" activeCell="C6" sqref="C6"/>
    </sheetView>
  </sheetViews>
  <sheetFormatPr defaultRowHeight="15" x14ac:dyDescent="0.25"/>
  <cols>
    <col min="1" max="1" width="3.5703125" style="53" customWidth="1"/>
    <col min="2" max="2" width="18.5703125" style="52" customWidth="1"/>
    <col min="3" max="3" width="18.5703125" style="54" customWidth="1"/>
    <col min="4" max="5" width="8.7109375" style="54" customWidth="1"/>
    <col min="6" max="6" width="11" style="52" customWidth="1"/>
    <col min="7" max="7" width="11.7109375" style="52" customWidth="1"/>
    <col min="8" max="8" width="8.85546875" style="54" customWidth="1"/>
    <col min="9" max="9" width="8.7109375" style="54" customWidth="1"/>
    <col min="10" max="10" width="11.7109375" style="52" customWidth="1"/>
    <col min="11" max="11" width="11.7109375" style="54" customWidth="1"/>
    <col min="12" max="16384" width="9.140625" style="52"/>
  </cols>
  <sheetData>
    <row r="1" spans="1:11" ht="61.5" customHeight="1" thickBot="1" x14ac:dyDescent="0.3">
      <c r="A1" s="465"/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9.5" thickBot="1" x14ac:dyDescent="0.3">
      <c r="A2" s="151" t="s">
        <v>186</v>
      </c>
      <c r="B2" s="152"/>
      <c r="C2" s="50"/>
      <c r="D2" s="50"/>
      <c r="E2" s="50"/>
      <c r="F2" s="50"/>
      <c r="G2" s="49"/>
      <c r="H2" s="50"/>
      <c r="I2" s="50"/>
      <c r="J2" s="49"/>
      <c r="K2" s="51"/>
    </row>
    <row r="3" spans="1:11" ht="15.75" thickBot="1" x14ac:dyDescent="0.3">
      <c r="F3" s="54"/>
    </row>
    <row r="4" spans="1:11" ht="15.75" x14ac:dyDescent="0.25">
      <c r="A4" s="104"/>
      <c r="B4" s="105"/>
      <c r="C4" s="106" t="s">
        <v>110</v>
      </c>
      <c r="D4" s="206">
        <f>Hlavicka!K5</f>
        <v>0</v>
      </c>
      <c r="E4" s="55"/>
      <c r="F4" s="55"/>
      <c r="G4" s="55"/>
      <c r="H4" s="55"/>
      <c r="I4" s="55"/>
      <c r="J4" s="55"/>
      <c r="K4" s="56"/>
    </row>
    <row r="5" spans="1:11" x14ac:dyDescent="0.25">
      <c r="A5" s="107"/>
      <c r="B5" s="108"/>
      <c r="C5" s="109" t="s">
        <v>111</v>
      </c>
      <c r="D5" s="120">
        <f>'Projektový záměr'!B5</f>
        <v>0</v>
      </c>
      <c r="E5" s="57"/>
      <c r="F5" s="57"/>
      <c r="G5" s="57"/>
      <c r="H5" s="57"/>
      <c r="I5" s="57"/>
      <c r="J5" s="57"/>
      <c r="K5" s="58"/>
    </row>
    <row r="6" spans="1:11" ht="15.75" thickBot="1" x14ac:dyDescent="0.3">
      <c r="A6" s="110"/>
      <c r="B6" s="111"/>
      <c r="C6" s="112" t="s">
        <v>112</v>
      </c>
      <c r="D6" s="121">
        <f>Zadatel!E6</f>
        <v>0</v>
      </c>
      <c r="E6" s="59"/>
      <c r="F6" s="59"/>
      <c r="G6" s="59"/>
      <c r="H6" s="59"/>
      <c r="I6" s="59"/>
      <c r="J6" s="59"/>
      <c r="K6" s="60"/>
    </row>
    <row r="7" spans="1:11" ht="15.75" thickBot="1" x14ac:dyDescent="0.3">
      <c r="F7" s="54"/>
    </row>
    <row r="8" spans="1:11" ht="16.5" thickBot="1" x14ac:dyDescent="0.3">
      <c r="A8" s="351" t="s">
        <v>113</v>
      </c>
      <c r="B8" s="188"/>
      <c r="C8" s="352"/>
      <c r="D8" s="352"/>
      <c r="E8" s="352"/>
      <c r="F8" s="352"/>
      <c r="G8" s="188"/>
      <c r="H8" s="352"/>
      <c r="I8" s="352"/>
      <c r="J8" s="188"/>
      <c r="K8" s="353"/>
    </row>
    <row r="9" spans="1:11" s="62" customFormat="1" ht="75" x14ac:dyDescent="0.25">
      <c r="A9" s="142"/>
      <c r="B9" s="143" t="s">
        <v>115</v>
      </c>
      <c r="C9" s="143" t="s">
        <v>114</v>
      </c>
      <c r="D9" s="143" t="s">
        <v>116</v>
      </c>
      <c r="E9" s="143" t="s">
        <v>117</v>
      </c>
      <c r="F9" s="143" t="s">
        <v>246</v>
      </c>
      <c r="G9" s="143" t="s">
        <v>118</v>
      </c>
      <c r="H9" s="143" t="s">
        <v>119</v>
      </c>
      <c r="I9" s="143" t="s">
        <v>120</v>
      </c>
      <c r="J9" s="194" t="s">
        <v>121</v>
      </c>
      <c r="K9" s="195" t="s">
        <v>180</v>
      </c>
    </row>
    <row r="10" spans="1:11" x14ac:dyDescent="0.25">
      <c r="A10" s="63">
        <v>1</v>
      </c>
      <c r="B10" s="154"/>
      <c r="C10" s="155"/>
      <c r="D10" s="124"/>
      <c r="E10" s="192"/>
      <c r="F10" s="177"/>
      <c r="G10" s="177">
        <f t="shared" ref="G10:G18" si="0">+F10*1.34</f>
        <v>0</v>
      </c>
      <c r="H10" s="156"/>
      <c r="I10" s="193"/>
      <c r="J10" s="335">
        <f>ROUND(G10*H10*I10,0)</f>
        <v>0</v>
      </c>
      <c r="K10" s="354"/>
    </row>
    <row r="11" spans="1:11" x14ac:dyDescent="0.25">
      <c r="A11" s="63">
        <v>2</v>
      </c>
      <c r="B11" s="154"/>
      <c r="C11" s="155"/>
      <c r="D11" s="124"/>
      <c r="E11" s="192"/>
      <c r="F11" s="177"/>
      <c r="G11" s="177">
        <f t="shared" si="0"/>
        <v>0</v>
      </c>
      <c r="H11" s="156"/>
      <c r="I11" s="193"/>
      <c r="J11" s="335">
        <f t="shared" ref="J11:J19" si="1">ROUND(G11*H11*I11,0)</f>
        <v>0</v>
      </c>
      <c r="K11" s="354"/>
    </row>
    <row r="12" spans="1:11" x14ac:dyDescent="0.25">
      <c r="A12" s="63">
        <v>3</v>
      </c>
      <c r="B12" s="154"/>
      <c r="C12" s="155"/>
      <c r="D12" s="124"/>
      <c r="E12" s="192"/>
      <c r="F12" s="177"/>
      <c r="G12" s="177">
        <f t="shared" si="0"/>
        <v>0</v>
      </c>
      <c r="H12" s="156"/>
      <c r="I12" s="193"/>
      <c r="J12" s="335">
        <f t="shared" si="1"/>
        <v>0</v>
      </c>
      <c r="K12" s="354"/>
    </row>
    <row r="13" spans="1:11" x14ac:dyDescent="0.25">
      <c r="A13" s="63">
        <v>4</v>
      </c>
      <c r="B13" s="154"/>
      <c r="C13" s="155"/>
      <c r="D13" s="124"/>
      <c r="E13" s="192"/>
      <c r="F13" s="177"/>
      <c r="G13" s="177">
        <f t="shared" si="0"/>
        <v>0</v>
      </c>
      <c r="H13" s="156"/>
      <c r="I13" s="193"/>
      <c r="J13" s="335">
        <f t="shared" si="1"/>
        <v>0</v>
      </c>
      <c r="K13" s="354"/>
    </row>
    <row r="14" spans="1:11" x14ac:dyDescent="0.25">
      <c r="A14" s="63">
        <v>5</v>
      </c>
      <c r="B14" s="154"/>
      <c r="C14" s="155"/>
      <c r="D14" s="124"/>
      <c r="E14" s="192"/>
      <c r="F14" s="177"/>
      <c r="G14" s="177">
        <f t="shared" si="0"/>
        <v>0</v>
      </c>
      <c r="H14" s="156"/>
      <c r="I14" s="193"/>
      <c r="J14" s="335">
        <f t="shared" si="1"/>
        <v>0</v>
      </c>
      <c r="K14" s="354"/>
    </row>
    <row r="15" spans="1:11" x14ac:dyDescent="0.25">
      <c r="A15" s="63">
        <v>6</v>
      </c>
      <c r="B15" s="154"/>
      <c r="C15" s="155"/>
      <c r="D15" s="124"/>
      <c r="E15" s="192"/>
      <c r="F15" s="177"/>
      <c r="G15" s="177">
        <f t="shared" si="0"/>
        <v>0</v>
      </c>
      <c r="H15" s="156"/>
      <c r="I15" s="193"/>
      <c r="J15" s="335">
        <f t="shared" si="1"/>
        <v>0</v>
      </c>
      <c r="K15" s="354"/>
    </row>
    <row r="16" spans="1:11" x14ac:dyDescent="0.25">
      <c r="A16" s="63">
        <v>7</v>
      </c>
      <c r="B16" s="154"/>
      <c r="C16" s="155"/>
      <c r="D16" s="124"/>
      <c r="E16" s="192"/>
      <c r="F16" s="177"/>
      <c r="G16" s="177">
        <f t="shared" si="0"/>
        <v>0</v>
      </c>
      <c r="H16" s="156"/>
      <c r="I16" s="193"/>
      <c r="J16" s="335">
        <f t="shared" si="1"/>
        <v>0</v>
      </c>
      <c r="K16" s="354"/>
    </row>
    <row r="17" spans="1:11" x14ac:dyDescent="0.25">
      <c r="A17" s="63">
        <v>8</v>
      </c>
      <c r="B17" s="154"/>
      <c r="C17" s="155"/>
      <c r="D17" s="124"/>
      <c r="E17" s="192"/>
      <c r="F17" s="177"/>
      <c r="G17" s="177">
        <f t="shared" si="0"/>
        <v>0</v>
      </c>
      <c r="H17" s="156"/>
      <c r="I17" s="193"/>
      <c r="J17" s="335">
        <f t="shared" si="1"/>
        <v>0</v>
      </c>
      <c r="K17" s="354"/>
    </row>
    <row r="18" spans="1:11" x14ac:dyDescent="0.25">
      <c r="A18" s="63">
        <v>9</v>
      </c>
      <c r="B18" s="154"/>
      <c r="C18" s="155"/>
      <c r="D18" s="124"/>
      <c r="E18" s="192"/>
      <c r="F18" s="177"/>
      <c r="G18" s="177">
        <f t="shared" si="0"/>
        <v>0</v>
      </c>
      <c r="H18" s="156"/>
      <c r="I18" s="193"/>
      <c r="J18" s="335">
        <f t="shared" si="1"/>
        <v>0</v>
      </c>
      <c r="K18" s="354"/>
    </row>
    <row r="19" spans="1:11" ht="15.75" thickBot="1" x14ac:dyDescent="0.3">
      <c r="A19" s="64">
        <v>10</v>
      </c>
      <c r="B19" s="157"/>
      <c r="C19" s="158"/>
      <c r="D19" s="159"/>
      <c r="E19" s="196"/>
      <c r="F19" s="197"/>
      <c r="G19" s="177">
        <f>+F19*1.34</f>
        <v>0</v>
      </c>
      <c r="H19" s="160"/>
      <c r="I19" s="198"/>
      <c r="J19" s="336">
        <f t="shared" si="1"/>
        <v>0</v>
      </c>
      <c r="K19" s="355"/>
    </row>
    <row r="20" spans="1:11" x14ac:dyDescent="0.25">
      <c r="B20" s="65"/>
      <c r="C20" s="66"/>
      <c r="D20" s="67"/>
      <c r="F20" s="54"/>
      <c r="G20" s="68"/>
      <c r="H20" s="69"/>
      <c r="I20" s="70"/>
      <c r="J20" s="71"/>
      <c r="K20" s="71"/>
    </row>
    <row r="21" spans="1:11" ht="16.5" thickBot="1" x14ac:dyDescent="0.3">
      <c r="A21" s="61" t="s">
        <v>122</v>
      </c>
      <c r="F21" s="54"/>
      <c r="K21" s="52"/>
    </row>
    <row r="22" spans="1:11" s="62" customFormat="1" ht="75" x14ac:dyDescent="0.25">
      <c r="A22" s="142"/>
      <c r="B22" s="143" t="s">
        <v>115</v>
      </c>
      <c r="C22" s="143" t="s">
        <v>114</v>
      </c>
      <c r="D22" s="143" t="s">
        <v>116</v>
      </c>
      <c r="E22" s="143" t="s">
        <v>117</v>
      </c>
      <c r="F22" s="143" t="s">
        <v>246</v>
      </c>
      <c r="G22" s="143" t="s">
        <v>118</v>
      </c>
      <c r="H22" s="143" t="s">
        <v>119</v>
      </c>
      <c r="I22" s="143" t="s">
        <v>120</v>
      </c>
      <c r="J22" s="194" t="s">
        <v>121</v>
      </c>
      <c r="K22" s="194" t="s">
        <v>180</v>
      </c>
    </row>
    <row r="23" spans="1:11" x14ac:dyDescent="0.25">
      <c r="A23" s="63">
        <v>1</v>
      </c>
      <c r="B23" s="154"/>
      <c r="C23" s="155"/>
      <c r="D23" s="124"/>
      <c r="E23" s="192"/>
      <c r="F23" s="177"/>
      <c r="G23" s="177">
        <f t="shared" ref="G23" si="2">+F23*1.34</f>
        <v>0</v>
      </c>
      <c r="H23" s="156"/>
      <c r="I23" s="193"/>
      <c r="J23" s="335">
        <f>ROUND(G23*H23*I23,0)</f>
        <v>0</v>
      </c>
      <c r="K23" s="354"/>
    </row>
    <row r="24" spans="1:11" x14ac:dyDescent="0.25">
      <c r="A24" s="63">
        <v>2</v>
      </c>
      <c r="B24" s="154"/>
      <c r="C24" s="155"/>
      <c r="D24" s="124"/>
      <c r="E24" s="192"/>
      <c r="F24" s="177"/>
      <c r="G24" s="177">
        <f t="shared" ref="G24:G32" si="3">+F24*1.34</f>
        <v>0</v>
      </c>
      <c r="H24" s="156"/>
      <c r="I24" s="193"/>
      <c r="J24" s="335">
        <f t="shared" ref="J24:J32" si="4">ROUND(G24*H24*I24,0)</f>
        <v>0</v>
      </c>
      <c r="K24" s="354"/>
    </row>
    <row r="25" spans="1:11" x14ac:dyDescent="0.25">
      <c r="A25" s="63">
        <v>3</v>
      </c>
      <c r="B25" s="154"/>
      <c r="C25" s="155"/>
      <c r="D25" s="124"/>
      <c r="E25" s="192"/>
      <c r="F25" s="177"/>
      <c r="G25" s="177">
        <f t="shared" si="3"/>
        <v>0</v>
      </c>
      <c r="H25" s="156"/>
      <c r="I25" s="193"/>
      <c r="J25" s="335">
        <f t="shared" si="4"/>
        <v>0</v>
      </c>
      <c r="K25" s="354"/>
    </row>
    <row r="26" spans="1:11" x14ac:dyDescent="0.25">
      <c r="A26" s="63">
        <v>4</v>
      </c>
      <c r="B26" s="154"/>
      <c r="C26" s="155"/>
      <c r="D26" s="124"/>
      <c r="E26" s="192"/>
      <c r="F26" s="177"/>
      <c r="G26" s="177">
        <f t="shared" si="3"/>
        <v>0</v>
      </c>
      <c r="H26" s="156"/>
      <c r="I26" s="193"/>
      <c r="J26" s="335">
        <f t="shared" si="4"/>
        <v>0</v>
      </c>
      <c r="K26" s="354"/>
    </row>
    <row r="27" spans="1:11" x14ac:dyDescent="0.25">
      <c r="A27" s="63">
        <v>5</v>
      </c>
      <c r="B27" s="154"/>
      <c r="C27" s="155"/>
      <c r="D27" s="124"/>
      <c r="E27" s="192"/>
      <c r="F27" s="177"/>
      <c r="G27" s="177">
        <f t="shared" si="3"/>
        <v>0</v>
      </c>
      <c r="H27" s="156"/>
      <c r="I27" s="193"/>
      <c r="J27" s="335">
        <f t="shared" si="4"/>
        <v>0</v>
      </c>
      <c r="K27" s="354"/>
    </row>
    <row r="28" spans="1:11" x14ac:dyDescent="0.25">
      <c r="A28" s="63">
        <v>6</v>
      </c>
      <c r="B28" s="154"/>
      <c r="C28" s="155"/>
      <c r="D28" s="124"/>
      <c r="E28" s="192"/>
      <c r="F28" s="177"/>
      <c r="G28" s="177">
        <f t="shared" si="3"/>
        <v>0</v>
      </c>
      <c r="H28" s="156"/>
      <c r="I28" s="193"/>
      <c r="J28" s="335">
        <f t="shared" si="4"/>
        <v>0</v>
      </c>
      <c r="K28" s="354"/>
    </row>
    <row r="29" spans="1:11" x14ac:dyDescent="0.25">
      <c r="A29" s="63">
        <v>7</v>
      </c>
      <c r="B29" s="154"/>
      <c r="C29" s="155"/>
      <c r="D29" s="124"/>
      <c r="E29" s="192"/>
      <c r="F29" s="177"/>
      <c r="G29" s="177">
        <f t="shared" si="3"/>
        <v>0</v>
      </c>
      <c r="H29" s="156"/>
      <c r="I29" s="193"/>
      <c r="J29" s="335">
        <f t="shared" si="4"/>
        <v>0</v>
      </c>
      <c r="K29" s="354"/>
    </row>
    <row r="30" spans="1:11" x14ac:dyDescent="0.25">
      <c r="A30" s="63">
        <v>8</v>
      </c>
      <c r="B30" s="154"/>
      <c r="C30" s="155"/>
      <c r="D30" s="124"/>
      <c r="E30" s="192"/>
      <c r="F30" s="177"/>
      <c r="G30" s="177">
        <f t="shared" si="3"/>
        <v>0</v>
      </c>
      <c r="H30" s="156"/>
      <c r="I30" s="193"/>
      <c r="J30" s="335">
        <f t="shared" si="4"/>
        <v>0</v>
      </c>
      <c r="K30" s="354"/>
    </row>
    <row r="31" spans="1:11" x14ac:dyDescent="0.25">
      <c r="A31" s="63">
        <v>9</v>
      </c>
      <c r="B31" s="154"/>
      <c r="C31" s="155"/>
      <c r="D31" s="124"/>
      <c r="E31" s="192"/>
      <c r="F31" s="177"/>
      <c r="G31" s="177">
        <f t="shared" si="3"/>
        <v>0</v>
      </c>
      <c r="H31" s="156"/>
      <c r="I31" s="193"/>
      <c r="J31" s="335">
        <f t="shared" si="4"/>
        <v>0</v>
      </c>
      <c r="K31" s="354"/>
    </row>
    <row r="32" spans="1:11" ht="15.75" thickBot="1" x14ac:dyDescent="0.3">
      <c r="A32" s="64">
        <v>10</v>
      </c>
      <c r="B32" s="157"/>
      <c r="C32" s="158"/>
      <c r="D32" s="159"/>
      <c r="E32" s="196"/>
      <c r="F32" s="197"/>
      <c r="G32" s="177">
        <f t="shared" si="3"/>
        <v>0</v>
      </c>
      <c r="H32" s="160"/>
      <c r="I32" s="198"/>
      <c r="J32" s="336">
        <f t="shared" si="4"/>
        <v>0</v>
      </c>
      <c r="K32" s="355"/>
    </row>
    <row r="33" spans="1:11" x14ac:dyDescent="0.25">
      <c r="B33" s="65"/>
      <c r="C33" s="66"/>
      <c r="D33" s="67"/>
      <c r="F33" s="54"/>
      <c r="G33" s="68"/>
      <c r="H33" s="69"/>
      <c r="I33" s="70"/>
      <c r="J33" s="71"/>
      <c r="K33" s="71"/>
    </row>
    <row r="34" spans="1:11" ht="16.5" thickBot="1" x14ac:dyDescent="0.3">
      <c r="A34" s="61" t="s">
        <v>123</v>
      </c>
      <c r="F34" s="54"/>
      <c r="K34" s="52"/>
    </row>
    <row r="35" spans="1:11" s="62" customFormat="1" ht="75" x14ac:dyDescent="0.25">
      <c r="A35" s="142"/>
      <c r="B35" s="143" t="s">
        <v>115</v>
      </c>
      <c r="C35" s="143" t="s">
        <v>114</v>
      </c>
      <c r="D35" s="143" t="s">
        <v>116</v>
      </c>
      <c r="E35" s="143" t="s">
        <v>117</v>
      </c>
      <c r="F35" s="143" t="s">
        <v>124</v>
      </c>
      <c r="G35" s="143" t="s">
        <v>125</v>
      </c>
      <c r="H35" s="143" t="s">
        <v>247</v>
      </c>
      <c r="I35" s="144"/>
      <c r="J35" s="199" t="s">
        <v>121</v>
      </c>
      <c r="K35" s="199" t="s">
        <v>180</v>
      </c>
    </row>
    <row r="36" spans="1:11" x14ac:dyDescent="0.25">
      <c r="A36" s="63">
        <v>1</v>
      </c>
      <c r="B36" s="154"/>
      <c r="C36" s="155"/>
      <c r="D36" s="124"/>
      <c r="E36" s="192"/>
      <c r="F36" s="177"/>
      <c r="G36" s="366"/>
      <c r="H36" s="193"/>
      <c r="I36" s="200"/>
      <c r="J36" s="335">
        <f>ROUND(F36*G36+H36,0)</f>
        <v>0</v>
      </c>
      <c r="K36" s="354"/>
    </row>
    <row r="37" spans="1:11" x14ac:dyDescent="0.25">
      <c r="A37" s="63">
        <v>2</v>
      </c>
      <c r="B37" s="154"/>
      <c r="C37" s="155"/>
      <c r="D37" s="124"/>
      <c r="E37" s="192"/>
      <c r="F37" s="177"/>
      <c r="G37" s="366"/>
      <c r="H37" s="193"/>
      <c r="I37" s="200"/>
      <c r="J37" s="335">
        <f t="shared" ref="J37:J45" si="5">ROUND(F37*G37+H37,0)</f>
        <v>0</v>
      </c>
      <c r="K37" s="354"/>
    </row>
    <row r="38" spans="1:11" x14ac:dyDescent="0.25">
      <c r="A38" s="63">
        <v>3</v>
      </c>
      <c r="B38" s="154"/>
      <c r="C38" s="155"/>
      <c r="D38" s="124"/>
      <c r="E38" s="192"/>
      <c r="F38" s="177"/>
      <c r="G38" s="366"/>
      <c r="H38" s="193"/>
      <c r="I38" s="200"/>
      <c r="J38" s="335">
        <f t="shared" si="5"/>
        <v>0</v>
      </c>
      <c r="K38" s="354"/>
    </row>
    <row r="39" spans="1:11" x14ac:dyDescent="0.25">
      <c r="A39" s="63">
        <v>4</v>
      </c>
      <c r="B39" s="154"/>
      <c r="C39" s="155"/>
      <c r="D39" s="124"/>
      <c r="E39" s="192"/>
      <c r="F39" s="177"/>
      <c r="G39" s="366"/>
      <c r="H39" s="193"/>
      <c r="I39" s="200"/>
      <c r="J39" s="335">
        <f t="shared" si="5"/>
        <v>0</v>
      </c>
      <c r="K39" s="354"/>
    </row>
    <row r="40" spans="1:11" x14ac:dyDescent="0.25">
      <c r="A40" s="63">
        <v>5</v>
      </c>
      <c r="B40" s="154"/>
      <c r="C40" s="155"/>
      <c r="D40" s="124"/>
      <c r="E40" s="192"/>
      <c r="F40" s="177"/>
      <c r="G40" s="366"/>
      <c r="H40" s="193"/>
      <c r="I40" s="200"/>
      <c r="J40" s="335">
        <f t="shared" si="5"/>
        <v>0</v>
      </c>
      <c r="K40" s="354"/>
    </row>
    <row r="41" spans="1:11" x14ac:dyDescent="0.25">
      <c r="A41" s="63">
        <v>6</v>
      </c>
      <c r="B41" s="154"/>
      <c r="C41" s="155"/>
      <c r="D41" s="124"/>
      <c r="E41" s="192"/>
      <c r="F41" s="177"/>
      <c r="G41" s="366"/>
      <c r="H41" s="193"/>
      <c r="I41" s="200"/>
      <c r="J41" s="335">
        <f t="shared" si="5"/>
        <v>0</v>
      </c>
      <c r="K41" s="354"/>
    </row>
    <row r="42" spans="1:11" x14ac:dyDescent="0.25">
      <c r="A42" s="63">
        <v>7</v>
      </c>
      <c r="B42" s="154"/>
      <c r="C42" s="155"/>
      <c r="D42" s="124"/>
      <c r="E42" s="192"/>
      <c r="F42" s="177"/>
      <c r="G42" s="366"/>
      <c r="H42" s="193"/>
      <c r="I42" s="200"/>
      <c r="J42" s="335">
        <f t="shared" si="5"/>
        <v>0</v>
      </c>
      <c r="K42" s="354"/>
    </row>
    <row r="43" spans="1:11" x14ac:dyDescent="0.25">
      <c r="A43" s="63">
        <v>8</v>
      </c>
      <c r="B43" s="154"/>
      <c r="C43" s="155"/>
      <c r="D43" s="124"/>
      <c r="E43" s="192"/>
      <c r="F43" s="177"/>
      <c r="G43" s="366"/>
      <c r="H43" s="193"/>
      <c r="I43" s="200"/>
      <c r="J43" s="335">
        <f t="shared" si="5"/>
        <v>0</v>
      </c>
      <c r="K43" s="354"/>
    </row>
    <row r="44" spans="1:11" x14ac:dyDescent="0.25">
      <c r="A44" s="63">
        <v>9</v>
      </c>
      <c r="B44" s="154"/>
      <c r="C44" s="155"/>
      <c r="D44" s="124"/>
      <c r="E44" s="192"/>
      <c r="F44" s="177"/>
      <c r="G44" s="366"/>
      <c r="H44" s="193"/>
      <c r="I44" s="200"/>
      <c r="J44" s="335">
        <f t="shared" si="5"/>
        <v>0</v>
      </c>
      <c r="K44" s="354"/>
    </row>
    <row r="45" spans="1:11" ht="15.75" thickBot="1" x14ac:dyDescent="0.3">
      <c r="A45" s="64">
        <v>10</v>
      </c>
      <c r="B45" s="157"/>
      <c r="C45" s="158"/>
      <c r="D45" s="159"/>
      <c r="E45" s="196"/>
      <c r="F45" s="197"/>
      <c r="G45" s="367"/>
      <c r="H45" s="198"/>
      <c r="I45" s="201"/>
      <c r="J45" s="336">
        <f t="shared" si="5"/>
        <v>0</v>
      </c>
      <c r="K45" s="355"/>
    </row>
    <row r="46" spans="1:11" x14ac:dyDescent="0.25">
      <c r="B46" s="65"/>
      <c r="C46" s="66"/>
      <c r="D46" s="67"/>
      <c r="F46" s="68"/>
      <c r="G46" s="68"/>
      <c r="H46" s="69"/>
      <c r="I46" s="70"/>
      <c r="J46" s="71"/>
      <c r="K46" s="72"/>
    </row>
    <row r="47" spans="1:11" x14ac:dyDescent="0.25">
      <c r="B47" s="65"/>
      <c r="C47" s="66"/>
      <c r="D47" s="67"/>
      <c r="F47" s="68"/>
      <c r="G47" s="68"/>
      <c r="H47" s="69"/>
      <c r="I47" s="70"/>
      <c r="J47" s="71"/>
      <c r="K47" s="72"/>
    </row>
    <row r="48" spans="1:11" x14ac:dyDescent="0.25">
      <c r="B48" s="65"/>
      <c r="C48" s="66"/>
      <c r="D48" s="67"/>
      <c r="F48" s="68"/>
      <c r="G48" s="68"/>
      <c r="H48" s="145"/>
      <c r="I48" s="146" t="s">
        <v>12</v>
      </c>
      <c r="J48" s="147">
        <f>SUM(J10:J19)+SUM(J23:J32)+SUM(J36:J45)</f>
        <v>0</v>
      </c>
      <c r="K48" s="148">
        <f>SUM(K10:K19)+SUM(K23:K32)+SUM(K36:K45)</f>
        <v>0</v>
      </c>
    </row>
    <row r="49" spans="2:11" x14ac:dyDescent="0.25">
      <c r="B49" s="65"/>
      <c r="C49" s="66"/>
      <c r="D49" s="67"/>
      <c r="F49" s="68"/>
      <c r="G49" s="68"/>
      <c r="H49" s="69"/>
      <c r="I49" s="70"/>
      <c r="J49" s="71"/>
      <c r="K49" s="72"/>
    </row>
    <row r="50" spans="2:11" x14ac:dyDescent="0.25">
      <c r="B50" s="65"/>
      <c r="C50" s="66"/>
      <c r="D50" s="67"/>
      <c r="F50" s="68"/>
      <c r="G50" s="68"/>
      <c r="H50" s="69"/>
      <c r="I50" s="70"/>
      <c r="J50" s="71"/>
      <c r="K50" s="72"/>
    </row>
    <row r="51" spans="2:11" x14ac:dyDescent="0.25">
      <c r="B51" s="65"/>
      <c r="C51" s="66"/>
      <c r="D51" s="67"/>
      <c r="F51" s="68"/>
      <c r="G51" s="68"/>
      <c r="H51" s="69"/>
      <c r="I51" s="70"/>
      <c r="J51" s="71"/>
      <c r="K51" s="72"/>
    </row>
    <row r="52" spans="2:11" x14ac:dyDescent="0.25">
      <c r="B52" s="65"/>
      <c r="C52" s="66"/>
      <c r="D52" s="67"/>
      <c r="F52" s="68"/>
      <c r="G52" s="68"/>
      <c r="H52" s="69"/>
      <c r="I52" s="70"/>
      <c r="J52" s="71"/>
      <c r="K52" s="72"/>
    </row>
    <row r="53" spans="2:11" x14ac:dyDescent="0.25">
      <c r="B53" s="65"/>
      <c r="C53" s="66"/>
      <c r="D53" s="67"/>
      <c r="F53" s="68"/>
      <c r="G53" s="68"/>
      <c r="H53" s="69"/>
      <c r="I53" s="70"/>
      <c r="J53" s="71"/>
      <c r="K53" s="72"/>
    </row>
    <row r="54" spans="2:11" x14ac:dyDescent="0.25">
      <c r="B54" s="65"/>
      <c r="C54" s="66"/>
      <c r="D54" s="67"/>
      <c r="F54" s="68"/>
      <c r="G54" s="68"/>
      <c r="H54" s="69"/>
      <c r="I54" s="70"/>
      <c r="J54" s="71"/>
      <c r="K54" s="72"/>
    </row>
    <row r="55" spans="2:11" x14ac:dyDescent="0.25">
      <c r="B55" s="65"/>
      <c r="C55" s="66"/>
      <c r="D55" s="67"/>
      <c r="F55" s="68"/>
      <c r="G55" s="68"/>
      <c r="H55" s="69"/>
      <c r="I55" s="70"/>
      <c r="J55" s="71"/>
      <c r="K55" s="72"/>
    </row>
    <row r="56" spans="2:11" x14ac:dyDescent="0.25">
      <c r="B56" s="65"/>
      <c r="C56" s="66"/>
      <c r="D56" s="67"/>
      <c r="F56" s="68"/>
      <c r="G56" s="68"/>
      <c r="H56" s="69"/>
      <c r="I56" s="70"/>
      <c r="J56" s="71"/>
      <c r="K56" s="72"/>
    </row>
    <row r="57" spans="2:11" x14ac:dyDescent="0.25">
      <c r="B57" s="65"/>
      <c r="C57" s="66"/>
      <c r="D57" s="67"/>
      <c r="F57" s="68"/>
      <c r="G57" s="68"/>
      <c r="H57" s="69"/>
      <c r="I57" s="70"/>
      <c r="J57" s="71"/>
      <c r="K57" s="72"/>
    </row>
    <row r="58" spans="2:11" x14ac:dyDescent="0.25">
      <c r="B58" s="65"/>
      <c r="C58" s="66"/>
      <c r="D58" s="67"/>
      <c r="F58" s="68"/>
      <c r="G58" s="68"/>
      <c r="H58" s="69"/>
      <c r="I58" s="70"/>
      <c r="J58" s="71"/>
      <c r="K58" s="72"/>
    </row>
    <row r="59" spans="2:11" x14ac:dyDescent="0.25">
      <c r="B59" s="65"/>
      <c r="C59" s="66"/>
      <c r="D59" s="67"/>
      <c r="F59" s="68"/>
      <c r="G59" s="68"/>
      <c r="H59" s="69"/>
      <c r="I59" s="70"/>
      <c r="J59" s="71"/>
      <c r="K59" s="72"/>
    </row>
    <row r="60" spans="2:11" x14ac:dyDescent="0.25">
      <c r="B60" s="65"/>
      <c r="C60" s="66"/>
      <c r="D60" s="67"/>
      <c r="F60" s="68"/>
      <c r="G60" s="68"/>
      <c r="H60" s="69"/>
      <c r="I60" s="70"/>
      <c r="J60" s="71"/>
      <c r="K60" s="72"/>
    </row>
    <row r="61" spans="2:11" x14ac:dyDescent="0.25">
      <c r="B61" s="65"/>
      <c r="C61" s="66"/>
      <c r="D61" s="67"/>
      <c r="F61" s="68"/>
      <c r="G61" s="68"/>
      <c r="H61" s="69"/>
      <c r="I61" s="70"/>
      <c r="J61" s="71"/>
      <c r="K61" s="72"/>
    </row>
    <row r="62" spans="2:11" x14ac:dyDescent="0.25">
      <c r="B62" s="65"/>
      <c r="C62" s="66"/>
      <c r="D62" s="67"/>
      <c r="F62" s="68"/>
      <c r="G62" s="68"/>
      <c r="H62" s="69"/>
      <c r="I62" s="70"/>
      <c r="J62" s="71"/>
      <c r="K62" s="72"/>
    </row>
    <row r="63" spans="2:11" x14ac:dyDescent="0.25">
      <c r="B63" s="65"/>
      <c r="C63" s="66"/>
      <c r="D63" s="67"/>
      <c r="F63" s="68"/>
      <c r="G63" s="68"/>
      <c r="H63" s="69"/>
      <c r="I63" s="70"/>
      <c r="J63" s="71"/>
      <c r="K63" s="72"/>
    </row>
    <row r="64" spans="2:11" x14ac:dyDescent="0.25">
      <c r="B64" s="65"/>
      <c r="C64" s="66"/>
      <c r="D64" s="67"/>
      <c r="F64" s="68"/>
      <c r="G64" s="68"/>
      <c r="H64" s="69"/>
      <c r="I64" s="70"/>
      <c r="J64" s="71"/>
      <c r="K64" s="72"/>
    </row>
    <row r="65" spans="2:11" x14ac:dyDescent="0.25">
      <c r="B65" s="65"/>
      <c r="C65" s="66"/>
      <c r="D65" s="67"/>
      <c r="F65" s="68"/>
      <c r="G65" s="68"/>
      <c r="H65" s="69"/>
      <c r="I65" s="70"/>
      <c r="J65" s="71"/>
      <c r="K65" s="72"/>
    </row>
    <row r="66" spans="2:11" x14ac:dyDescent="0.25">
      <c r="B66" s="65"/>
      <c r="C66" s="66"/>
      <c r="D66" s="67"/>
      <c r="F66" s="68"/>
      <c r="G66" s="68"/>
      <c r="H66" s="69"/>
      <c r="I66" s="70"/>
      <c r="J66" s="71"/>
      <c r="K66" s="72"/>
    </row>
    <row r="67" spans="2:11" x14ac:dyDescent="0.25">
      <c r="B67" s="65"/>
      <c r="C67" s="66"/>
      <c r="D67" s="67"/>
      <c r="F67" s="68"/>
      <c r="G67" s="68"/>
      <c r="H67" s="69"/>
      <c r="I67" s="70"/>
      <c r="J67" s="71"/>
      <c r="K67" s="72"/>
    </row>
    <row r="68" spans="2:11" x14ac:dyDescent="0.25">
      <c r="B68" s="65"/>
      <c r="C68" s="66"/>
      <c r="D68" s="67"/>
      <c r="F68" s="68"/>
      <c r="G68" s="68"/>
      <c r="H68" s="69"/>
      <c r="I68" s="70"/>
      <c r="J68" s="71"/>
      <c r="K68" s="72"/>
    </row>
    <row r="69" spans="2:11" x14ac:dyDescent="0.25">
      <c r="B69" s="65"/>
      <c r="C69" s="66"/>
      <c r="D69" s="67"/>
      <c r="F69" s="68"/>
      <c r="G69" s="68"/>
      <c r="H69" s="69"/>
      <c r="I69" s="70"/>
      <c r="J69" s="71"/>
      <c r="K69" s="72"/>
    </row>
    <row r="70" spans="2:11" x14ac:dyDescent="0.25">
      <c r="B70" s="65"/>
      <c r="C70" s="66"/>
      <c r="D70" s="67"/>
      <c r="F70" s="68"/>
      <c r="G70" s="68"/>
      <c r="H70" s="69"/>
      <c r="I70" s="70"/>
      <c r="J70" s="71"/>
      <c r="K70" s="72"/>
    </row>
    <row r="71" spans="2:11" x14ac:dyDescent="0.25">
      <c r="B71" s="65"/>
      <c r="C71" s="66"/>
      <c r="D71" s="67"/>
      <c r="F71" s="68"/>
      <c r="G71" s="68"/>
      <c r="H71" s="69"/>
      <c r="I71" s="70"/>
      <c r="J71" s="71"/>
      <c r="K71" s="72"/>
    </row>
    <row r="72" spans="2:11" x14ac:dyDescent="0.25">
      <c r="B72" s="65"/>
      <c r="C72" s="66"/>
      <c r="D72" s="67"/>
      <c r="F72" s="68"/>
      <c r="G72" s="68"/>
      <c r="H72" s="69"/>
      <c r="I72" s="70"/>
      <c r="J72" s="71"/>
      <c r="K72" s="72"/>
    </row>
    <row r="73" spans="2:11" x14ac:dyDescent="0.25">
      <c r="B73" s="65"/>
      <c r="C73" s="66"/>
      <c r="D73" s="67"/>
      <c r="F73" s="68"/>
      <c r="G73" s="68"/>
      <c r="H73" s="69"/>
      <c r="I73" s="70"/>
      <c r="J73" s="71"/>
      <c r="K73" s="72"/>
    </row>
    <row r="74" spans="2:11" x14ac:dyDescent="0.25">
      <c r="B74" s="65"/>
      <c r="C74" s="66"/>
      <c r="D74" s="67"/>
      <c r="F74" s="68"/>
      <c r="G74" s="68"/>
      <c r="H74" s="69"/>
      <c r="I74" s="70"/>
      <c r="J74" s="71"/>
      <c r="K74" s="72"/>
    </row>
    <row r="75" spans="2:11" x14ac:dyDescent="0.25">
      <c r="B75" s="65"/>
      <c r="C75" s="66"/>
      <c r="D75" s="67"/>
      <c r="F75" s="68"/>
      <c r="G75" s="68"/>
      <c r="H75" s="69"/>
      <c r="I75" s="70"/>
      <c r="J75" s="71"/>
      <c r="K75" s="72"/>
    </row>
    <row r="76" spans="2:11" x14ac:dyDescent="0.25">
      <c r="B76" s="65"/>
      <c r="C76" s="66"/>
      <c r="D76" s="67"/>
      <c r="F76" s="68"/>
      <c r="G76" s="68"/>
      <c r="H76" s="69"/>
      <c r="I76" s="70"/>
      <c r="J76" s="71"/>
      <c r="K76" s="72"/>
    </row>
    <row r="77" spans="2:11" x14ac:dyDescent="0.25">
      <c r="B77" s="65"/>
      <c r="C77" s="66"/>
      <c r="D77" s="67"/>
      <c r="F77" s="68"/>
      <c r="G77" s="68"/>
      <c r="H77" s="69"/>
      <c r="I77" s="70"/>
      <c r="J77" s="71"/>
      <c r="K77" s="72"/>
    </row>
    <row r="78" spans="2:11" x14ac:dyDescent="0.25">
      <c r="B78" s="65"/>
      <c r="C78" s="66"/>
      <c r="D78" s="67"/>
      <c r="F78" s="68"/>
      <c r="G78" s="68"/>
      <c r="H78" s="69"/>
      <c r="I78" s="70"/>
      <c r="J78" s="71"/>
      <c r="K78" s="72"/>
    </row>
    <row r="79" spans="2:11" x14ac:dyDescent="0.25">
      <c r="B79" s="65"/>
      <c r="C79" s="66"/>
      <c r="D79" s="67"/>
      <c r="F79" s="68"/>
      <c r="G79" s="68"/>
      <c r="H79" s="69"/>
      <c r="I79" s="70"/>
      <c r="J79" s="71"/>
      <c r="K79" s="72"/>
    </row>
    <row r="80" spans="2:11" x14ac:dyDescent="0.25">
      <c r="B80" s="65"/>
      <c r="C80" s="66"/>
      <c r="D80" s="67"/>
      <c r="F80" s="68"/>
      <c r="G80" s="68"/>
      <c r="H80" s="69"/>
      <c r="I80" s="70"/>
      <c r="J80" s="71"/>
      <c r="K80" s="72"/>
    </row>
    <row r="81" spans="2:11" x14ac:dyDescent="0.25">
      <c r="B81" s="65"/>
      <c r="C81" s="66"/>
      <c r="D81" s="67"/>
      <c r="F81" s="68"/>
      <c r="G81" s="68"/>
      <c r="H81" s="69"/>
      <c r="I81" s="70"/>
      <c r="J81" s="71"/>
      <c r="K81" s="72"/>
    </row>
    <row r="82" spans="2:11" x14ac:dyDescent="0.25">
      <c r="B82" s="65"/>
      <c r="C82" s="66"/>
      <c r="D82" s="67"/>
      <c r="F82" s="68"/>
      <c r="G82" s="68"/>
      <c r="H82" s="69"/>
      <c r="I82" s="70"/>
      <c r="J82" s="71"/>
      <c r="K82" s="72"/>
    </row>
    <row r="83" spans="2:11" x14ac:dyDescent="0.25">
      <c r="B83" s="65"/>
      <c r="C83" s="66"/>
      <c r="D83" s="67"/>
      <c r="F83" s="68"/>
      <c r="G83" s="68"/>
      <c r="H83" s="69"/>
      <c r="I83" s="70"/>
      <c r="J83" s="71"/>
      <c r="K83" s="72"/>
    </row>
    <row r="84" spans="2:11" x14ac:dyDescent="0.25">
      <c r="B84" s="65"/>
      <c r="C84" s="66"/>
      <c r="D84" s="67"/>
      <c r="F84" s="68"/>
      <c r="G84" s="68"/>
      <c r="H84" s="69"/>
      <c r="I84" s="70"/>
      <c r="J84" s="71"/>
      <c r="K84" s="72"/>
    </row>
    <row r="85" spans="2:11" x14ac:dyDescent="0.25">
      <c r="B85" s="65"/>
      <c r="C85" s="66"/>
      <c r="D85" s="67"/>
      <c r="F85" s="68"/>
      <c r="G85" s="68"/>
      <c r="H85" s="69"/>
      <c r="I85" s="70"/>
      <c r="J85" s="71"/>
      <c r="K85" s="72"/>
    </row>
    <row r="86" spans="2:11" x14ac:dyDescent="0.25">
      <c r="B86" s="65"/>
      <c r="C86" s="66"/>
      <c r="D86" s="67"/>
      <c r="F86" s="68"/>
      <c r="G86" s="68"/>
      <c r="H86" s="69"/>
      <c r="I86" s="70"/>
      <c r="J86" s="71"/>
      <c r="K86" s="72"/>
    </row>
    <row r="87" spans="2:11" x14ac:dyDescent="0.25">
      <c r="B87" s="65"/>
      <c r="C87" s="66"/>
      <c r="D87" s="67"/>
      <c r="F87" s="68"/>
      <c r="G87" s="68"/>
      <c r="H87" s="69"/>
      <c r="I87" s="70"/>
      <c r="J87" s="71"/>
      <c r="K87" s="72"/>
    </row>
    <row r="88" spans="2:11" x14ac:dyDescent="0.25">
      <c r="B88" s="65"/>
      <c r="C88" s="66"/>
      <c r="D88" s="67"/>
      <c r="F88" s="68"/>
      <c r="G88" s="68"/>
      <c r="H88" s="69"/>
      <c r="I88" s="70"/>
      <c r="J88" s="71"/>
      <c r="K88" s="72"/>
    </row>
    <row r="89" spans="2:11" x14ac:dyDescent="0.25">
      <c r="B89" s="65"/>
      <c r="C89" s="66"/>
      <c r="D89" s="67"/>
      <c r="F89" s="68"/>
      <c r="G89" s="68"/>
      <c r="H89" s="69"/>
      <c r="I89" s="70"/>
      <c r="J89" s="71"/>
      <c r="K89" s="72"/>
    </row>
    <row r="90" spans="2:11" x14ac:dyDescent="0.25">
      <c r="B90" s="65"/>
      <c r="C90" s="66"/>
      <c r="D90" s="67"/>
      <c r="F90" s="68"/>
      <c r="G90" s="68"/>
      <c r="H90" s="69"/>
      <c r="I90" s="70"/>
      <c r="J90" s="71"/>
      <c r="K90" s="72"/>
    </row>
    <row r="91" spans="2:11" x14ac:dyDescent="0.25">
      <c r="B91" s="65"/>
      <c r="C91" s="66"/>
      <c r="D91" s="67"/>
      <c r="F91" s="68"/>
      <c r="G91" s="68"/>
      <c r="H91" s="69"/>
      <c r="I91" s="70"/>
      <c r="J91" s="71"/>
      <c r="K91" s="72"/>
    </row>
    <row r="92" spans="2:11" x14ac:dyDescent="0.25">
      <c r="B92" s="65"/>
      <c r="C92" s="66"/>
      <c r="D92" s="67"/>
      <c r="F92" s="68"/>
      <c r="G92" s="68"/>
      <c r="H92" s="69"/>
      <c r="I92" s="70"/>
      <c r="J92" s="71"/>
      <c r="K92" s="72"/>
    </row>
    <row r="93" spans="2:11" x14ac:dyDescent="0.25">
      <c r="B93" s="65"/>
      <c r="C93" s="66"/>
      <c r="D93" s="67"/>
      <c r="F93" s="68"/>
      <c r="G93" s="68"/>
      <c r="H93" s="69"/>
      <c r="I93" s="70"/>
      <c r="J93" s="71"/>
      <c r="K93" s="72"/>
    </row>
    <row r="94" spans="2:11" x14ac:dyDescent="0.25">
      <c r="B94" s="65"/>
      <c r="C94" s="66"/>
      <c r="D94" s="67"/>
      <c r="F94" s="68"/>
      <c r="G94" s="68"/>
      <c r="H94" s="69"/>
      <c r="I94" s="70"/>
      <c r="J94" s="71"/>
      <c r="K94" s="72"/>
    </row>
    <row r="95" spans="2:11" x14ac:dyDescent="0.25">
      <c r="B95" s="65"/>
      <c r="C95" s="66"/>
      <c r="D95" s="67"/>
      <c r="F95" s="68"/>
      <c r="G95" s="68"/>
      <c r="H95" s="69"/>
      <c r="I95" s="70"/>
      <c r="J95" s="71"/>
      <c r="K95" s="72"/>
    </row>
    <row r="96" spans="2:11" x14ac:dyDescent="0.25">
      <c r="B96" s="65"/>
      <c r="C96" s="66"/>
      <c r="D96" s="67"/>
      <c r="F96" s="68"/>
      <c r="G96" s="68"/>
      <c r="H96" s="69"/>
      <c r="I96" s="70"/>
      <c r="J96" s="71"/>
      <c r="K96" s="72"/>
    </row>
    <row r="97" spans="2:11" x14ac:dyDescent="0.25">
      <c r="B97" s="65"/>
      <c r="C97" s="66"/>
      <c r="D97" s="67"/>
      <c r="F97" s="68"/>
      <c r="G97" s="68"/>
      <c r="H97" s="69"/>
      <c r="I97" s="70"/>
      <c r="J97" s="71"/>
      <c r="K97" s="72"/>
    </row>
    <row r="98" spans="2:11" x14ac:dyDescent="0.25">
      <c r="B98" s="65"/>
      <c r="C98" s="66"/>
      <c r="D98" s="67"/>
      <c r="F98" s="68"/>
      <c r="G98" s="68"/>
      <c r="H98" s="69"/>
      <c r="I98" s="70"/>
      <c r="J98" s="71"/>
      <c r="K98" s="72"/>
    </row>
    <row r="99" spans="2:11" x14ac:dyDescent="0.25">
      <c r="B99" s="65"/>
      <c r="C99" s="66"/>
      <c r="D99" s="67"/>
      <c r="F99" s="68"/>
      <c r="G99" s="68"/>
      <c r="H99" s="69"/>
      <c r="I99" s="70"/>
      <c r="J99" s="71"/>
      <c r="K99" s="72"/>
    </row>
    <row r="100" spans="2:11" x14ac:dyDescent="0.25">
      <c r="B100" s="65"/>
      <c r="C100" s="66"/>
      <c r="D100" s="67"/>
      <c r="F100" s="68"/>
      <c r="G100" s="68"/>
      <c r="H100" s="69"/>
      <c r="I100" s="70"/>
      <c r="J100" s="71"/>
      <c r="K100" s="72"/>
    </row>
    <row r="101" spans="2:11" x14ac:dyDescent="0.25">
      <c r="B101" s="65"/>
      <c r="C101" s="66"/>
      <c r="D101" s="67"/>
      <c r="F101" s="68"/>
      <c r="G101" s="68"/>
      <c r="H101" s="69"/>
      <c r="I101" s="70"/>
      <c r="J101" s="71"/>
      <c r="K101" s="72"/>
    </row>
    <row r="102" spans="2:11" x14ac:dyDescent="0.25">
      <c r="B102" s="65"/>
      <c r="C102" s="66"/>
      <c r="D102" s="67"/>
      <c r="F102" s="68"/>
      <c r="G102" s="68"/>
      <c r="H102" s="69"/>
      <c r="I102" s="70"/>
      <c r="J102" s="71"/>
      <c r="K102" s="72"/>
    </row>
    <row r="103" spans="2:11" x14ac:dyDescent="0.25">
      <c r="B103" s="65"/>
      <c r="C103" s="66"/>
      <c r="D103" s="67"/>
      <c r="F103" s="68"/>
      <c r="G103" s="68"/>
      <c r="H103" s="69"/>
      <c r="I103" s="70"/>
      <c r="J103" s="71"/>
      <c r="K103" s="72"/>
    </row>
    <row r="104" spans="2:11" x14ac:dyDescent="0.25">
      <c r="B104" s="65"/>
      <c r="C104" s="66"/>
      <c r="D104" s="67"/>
      <c r="F104" s="68"/>
      <c r="G104" s="68"/>
      <c r="H104" s="69"/>
      <c r="I104" s="70"/>
      <c r="J104" s="71"/>
      <c r="K104" s="72"/>
    </row>
    <row r="105" spans="2:11" x14ac:dyDescent="0.25">
      <c r="B105" s="65"/>
      <c r="C105" s="66"/>
      <c r="D105" s="67"/>
      <c r="F105" s="68"/>
      <c r="G105" s="68"/>
      <c r="H105" s="69"/>
      <c r="I105" s="70"/>
      <c r="J105" s="71"/>
      <c r="K105" s="72"/>
    </row>
    <row r="106" spans="2:11" x14ac:dyDescent="0.25">
      <c r="B106" s="65"/>
      <c r="C106" s="66"/>
      <c r="D106" s="67"/>
      <c r="F106" s="68"/>
      <c r="G106" s="68"/>
      <c r="H106" s="69"/>
      <c r="I106" s="70"/>
      <c r="J106" s="71"/>
      <c r="K106" s="72"/>
    </row>
    <row r="107" spans="2:11" x14ac:dyDescent="0.25">
      <c r="B107" s="65"/>
      <c r="C107" s="66"/>
      <c r="D107" s="67"/>
      <c r="F107" s="68"/>
      <c r="G107" s="68"/>
      <c r="H107" s="69"/>
      <c r="I107" s="70"/>
      <c r="J107" s="71"/>
      <c r="K107" s="72"/>
    </row>
    <row r="108" spans="2:11" x14ac:dyDescent="0.25">
      <c r="B108" s="65"/>
      <c r="C108" s="66"/>
      <c r="D108" s="67"/>
      <c r="F108" s="68"/>
      <c r="G108" s="68"/>
      <c r="H108" s="69"/>
      <c r="I108" s="70"/>
      <c r="J108" s="71"/>
      <c r="K108" s="72"/>
    </row>
    <row r="109" spans="2:11" x14ac:dyDescent="0.25">
      <c r="B109" s="65"/>
      <c r="C109" s="66"/>
      <c r="D109" s="67"/>
      <c r="F109" s="68"/>
      <c r="G109" s="68"/>
      <c r="H109" s="69"/>
      <c r="I109" s="70"/>
      <c r="J109" s="71"/>
      <c r="K109" s="72"/>
    </row>
    <row r="110" spans="2:11" x14ac:dyDescent="0.25">
      <c r="B110" s="65"/>
      <c r="C110" s="66"/>
      <c r="D110" s="67"/>
      <c r="F110" s="68"/>
      <c r="G110" s="68"/>
      <c r="H110" s="69"/>
      <c r="I110" s="70"/>
      <c r="J110" s="71"/>
      <c r="K110" s="72"/>
    </row>
    <row r="111" spans="2:11" x14ac:dyDescent="0.25">
      <c r="B111" s="65"/>
      <c r="C111" s="66"/>
      <c r="D111" s="67"/>
      <c r="F111" s="68"/>
      <c r="G111" s="68"/>
      <c r="H111" s="69"/>
      <c r="I111" s="70"/>
      <c r="J111" s="71"/>
      <c r="K111" s="72"/>
    </row>
    <row r="112" spans="2:11" x14ac:dyDescent="0.25">
      <c r="B112" s="65"/>
      <c r="C112" s="66"/>
      <c r="D112" s="67"/>
      <c r="F112" s="68"/>
      <c r="G112" s="68"/>
      <c r="H112" s="69"/>
      <c r="I112" s="70"/>
      <c r="J112" s="71"/>
      <c r="K112" s="72"/>
    </row>
    <row r="113" spans="2:11" x14ac:dyDescent="0.25">
      <c r="B113" s="65"/>
      <c r="C113" s="66"/>
      <c r="D113" s="67"/>
      <c r="F113" s="68"/>
      <c r="G113" s="68"/>
      <c r="H113" s="69"/>
      <c r="I113" s="70"/>
      <c r="J113" s="71"/>
      <c r="K113" s="72"/>
    </row>
    <row r="114" spans="2:11" x14ac:dyDescent="0.25">
      <c r="B114" s="65"/>
      <c r="C114" s="66"/>
      <c r="D114" s="67"/>
      <c r="F114" s="68"/>
      <c r="G114" s="68"/>
      <c r="H114" s="69"/>
      <c r="I114" s="70"/>
      <c r="J114" s="71"/>
      <c r="K114" s="72"/>
    </row>
    <row r="115" spans="2:11" x14ac:dyDescent="0.25">
      <c r="B115" s="65"/>
      <c r="C115" s="66"/>
      <c r="D115" s="67"/>
      <c r="F115" s="68"/>
      <c r="G115" s="68"/>
      <c r="H115" s="69"/>
      <c r="I115" s="70"/>
      <c r="J115" s="71"/>
      <c r="K115" s="72"/>
    </row>
    <row r="116" spans="2:11" x14ac:dyDescent="0.25">
      <c r="B116" s="65"/>
      <c r="C116" s="66"/>
      <c r="D116" s="67"/>
      <c r="F116" s="68"/>
      <c r="G116" s="68"/>
      <c r="H116" s="69"/>
      <c r="I116" s="70"/>
      <c r="J116" s="71"/>
      <c r="K116" s="72"/>
    </row>
    <row r="117" spans="2:11" x14ac:dyDescent="0.25">
      <c r="B117" s="65"/>
      <c r="C117" s="66"/>
      <c r="D117" s="67"/>
      <c r="F117" s="68"/>
      <c r="G117" s="68"/>
      <c r="H117" s="69"/>
      <c r="I117" s="70"/>
      <c r="J117" s="71"/>
      <c r="K117" s="72"/>
    </row>
    <row r="118" spans="2:11" x14ac:dyDescent="0.25">
      <c r="B118" s="65"/>
      <c r="C118" s="66"/>
      <c r="D118" s="67"/>
      <c r="F118" s="68"/>
      <c r="G118" s="68"/>
      <c r="H118" s="69"/>
      <c r="I118" s="70"/>
      <c r="J118" s="71"/>
      <c r="K118" s="72"/>
    </row>
    <row r="119" spans="2:11" x14ac:dyDescent="0.25">
      <c r="B119" s="65"/>
      <c r="C119" s="66"/>
      <c r="D119" s="67"/>
      <c r="F119" s="68"/>
      <c r="G119" s="68"/>
      <c r="H119" s="69"/>
      <c r="I119" s="70"/>
      <c r="J119" s="71"/>
      <c r="K119" s="72"/>
    </row>
    <row r="120" spans="2:11" x14ac:dyDescent="0.25">
      <c r="B120" s="65"/>
      <c r="C120" s="66"/>
      <c r="D120" s="67"/>
      <c r="F120" s="68"/>
      <c r="G120" s="68"/>
      <c r="H120" s="69"/>
      <c r="I120" s="70"/>
      <c r="J120" s="71"/>
      <c r="K120" s="72"/>
    </row>
    <row r="121" spans="2:11" x14ac:dyDescent="0.25">
      <c r="B121" s="65"/>
      <c r="C121" s="66"/>
      <c r="D121" s="67"/>
      <c r="F121" s="68"/>
      <c r="G121" s="68"/>
      <c r="H121" s="69"/>
      <c r="I121" s="70"/>
      <c r="J121" s="71"/>
      <c r="K121" s="72"/>
    </row>
    <row r="122" spans="2:11" x14ac:dyDescent="0.25">
      <c r="B122" s="65"/>
      <c r="C122" s="66"/>
      <c r="D122" s="67"/>
      <c r="F122" s="68"/>
      <c r="G122" s="68"/>
      <c r="H122" s="69"/>
      <c r="I122" s="70"/>
      <c r="J122" s="71"/>
      <c r="K122" s="72"/>
    </row>
    <row r="123" spans="2:11" x14ac:dyDescent="0.25">
      <c r="B123" s="65"/>
      <c r="C123" s="66"/>
      <c r="D123" s="67"/>
      <c r="F123" s="68"/>
      <c r="G123" s="68"/>
      <c r="H123" s="69"/>
      <c r="I123" s="70"/>
      <c r="J123" s="71"/>
      <c r="K123" s="72"/>
    </row>
    <row r="124" spans="2:11" x14ac:dyDescent="0.25">
      <c r="B124" s="65"/>
      <c r="C124" s="66"/>
      <c r="D124" s="67"/>
      <c r="F124" s="68"/>
      <c r="G124" s="68"/>
      <c r="H124" s="69"/>
      <c r="I124" s="70"/>
      <c r="J124" s="71"/>
      <c r="K124" s="72"/>
    </row>
    <row r="125" spans="2:11" x14ac:dyDescent="0.25">
      <c r="B125" s="65"/>
      <c r="C125" s="66"/>
      <c r="D125" s="67"/>
      <c r="F125" s="68"/>
      <c r="G125" s="68"/>
      <c r="H125" s="69"/>
      <c r="I125" s="70"/>
      <c r="J125" s="71"/>
      <c r="K125" s="72"/>
    </row>
    <row r="126" spans="2:11" x14ac:dyDescent="0.25">
      <c r="B126" s="65"/>
      <c r="C126" s="66"/>
      <c r="D126" s="67"/>
      <c r="F126" s="68"/>
      <c r="G126" s="68"/>
      <c r="H126" s="69"/>
      <c r="I126" s="70"/>
      <c r="J126" s="71"/>
      <c r="K126" s="72"/>
    </row>
    <row r="127" spans="2:11" x14ac:dyDescent="0.25">
      <c r="B127" s="65"/>
      <c r="C127" s="66"/>
      <c r="D127" s="67"/>
      <c r="F127" s="68"/>
      <c r="G127" s="68"/>
      <c r="H127" s="69"/>
      <c r="I127" s="70"/>
      <c r="J127" s="71"/>
      <c r="K127" s="72"/>
    </row>
    <row r="128" spans="2:11" x14ac:dyDescent="0.25">
      <c r="B128" s="65"/>
      <c r="C128" s="66"/>
      <c r="D128" s="67"/>
      <c r="F128" s="68"/>
      <c r="G128" s="68"/>
      <c r="H128" s="69"/>
      <c r="I128" s="70"/>
      <c r="J128" s="71"/>
      <c r="K128" s="72"/>
    </row>
    <row r="129" spans="2:11" x14ac:dyDescent="0.25">
      <c r="B129" s="65"/>
      <c r="C129" s="66"/>
      <c r="D129" s="67"/>
      <c r="F129" s="68"/>
      <c r="G129" s="68"/>
      <c r="H129" s="69"/>
      <c r="I129" s="70"/>
      <c r="J129" s="71"/>
      <c r="K129" s="72"/>
    </row>
    <row r="130" spans="2:11" x14ac:dyDescent="0.25">
      <c r="B130" s="65"/>
      <c r="C130" s="66"/>
      <c r="D130" s="67"/>
      <c r="F130" s="68"/>
      <c r="G130" s="68"/>
      <c r="H130" s="69"/>
      <c r="I130" s="70"/>
      <c r="J130" s="71"/>
      <c r="K130" s="72"/>
    </row>
    <row r="131" spans="2:11" x14ac:dyDescent="0.25">
      <c r="B131" s="65"/>
      <c r="C131" s="66"/>
      <c r="D131" s="67"/>
      <c r="F131" s="68"/>
      <c r="G131" s="68"/>
      <c r="H131" s="69"/>
      <c r="I131" s="70"/>
      <c r="J131" s="71"/>
      <c r="K131" s="72"/>
    </row>
    <row r="132" spans="2:11" x14ac:dyDescent="0.25">
      <c r="B132" s="65"/>
      <c r="C132" s="66"/>
      <c r="D132" s="67"/>
      <c r="F132" s="68"/>
      <c r="G132" s="68"/>
      <c r="H132" s="69"/>
      <c r="I132" s="70"/>
      <c r="J132" s="71"/>
      <c r="K132" s="72"/>
    </row>
    <row r="133" spans="2:11" x14ac:dyDescent="0.25">
      <c r="B133" s="65"/>
      <c r="C133" s="66"/>
      <c r="D133" s="67"/>
      <c r="F133" s="68"/>
      <c r="G133" s="68"/>
      <c r="H133" s="69"/>
      <c r="I133" s="70"/>
      <c r="J133" s="71"/>
      <c r="K133" s="72"/>
    </row>
    <row r="134" spans="2:11" x14ac:dyDescent="0.25">
      <c r="B134" s="65"/>
      <c r="C134" s="66"/>
      <c r="D134" s="67"/>
      <c r="F134" s="68"/>
      <c r="G134" s="68"/>
      <c r="H134" s="69"/>
      <c r="I134" s="70"/>
      <c r="J134" s="71"/>
      <c r="K134" s="72"/>
    </row>
    <row r="135" spans="2:11" x14ac:dyDescent="0.25">
      <c r="B135" s="65"/>
      <c r="C135" s="66"/>
      <c r="D135" s="67"/>
      <c r="F135" s="68"/>
      <c r="G135" s="68"/>
      <c r="H135" s="69"/>
      <c r="I135" s="70"/>
      <c r="J135" s="71"/>
      <c r="K135" s="72"/>
    </row>
    <row r="136" spans="2:11" x14ac:dyDescent="0.25">
      <c r="B136" s="65"/>
      <c r="C136" s="66"/>
      <c r="D136" s="67"/>
      <c r="F136" s="68"/>
      <c r="G136" s="68"/>
      <c r="H136" s="69"/>
      <c r="I136" s="70"/>
      <c r="J136" s="71"/>
      <c r="K136" s="72"/>
    </row>
    <row r="137" spans="2:11" x14ac:dyDescent="0.25">
      <c r="B137" s="65"/>
      <c r="C137" s="66"/>
      <c r="D137" s="67"/>
      <c r="F137" s="68"/>
      <c r="G137" s="68"/>
      <c r="H137" s="69"/>
      <c r="I137" s="70"/>
      <c r="J137" s="71"/>
      <c r="K137" s="72"/>
    </row>
    <row r="138" spans="2:11" x14ac:dyDescent="0.25">
      <c r="B138" s="65"/>
      <c r="C138" s="66"/>
      <c r="D138" s="67"/>
      <c r="F138" s="68"/>
      <c r="G138" s="68"/>
      <c r="H138" s="69"/>
      <c r="I138" s="70"/>
      <c r="J138" s="71"/>
      <c r="K138" s="72"/>
    </row>
    <row r="139" spans="2:11" x14ac:dyDescent="0.25">
      <c r="B139" s="65"/>
      <c r="C139" s="66"/>
      <c r="D139" s="67"/>
      <c r="F139" s="68"/>
      <c r="G139" s="68"/>
      <c r="H139" s="69"/>
      <c r="I139" s="70"/>
      <c r="J139" s="71"/>
      <c r="K139" s="72"/>
    </row>
    <row r="140" spans="2:11" x14ac:dyDescent="0.25">
      <c r="B140" s="65"/>
      <c r="C140" s="66"/>
      <c r="D140" s="67"/>
      <c r="F140" s="68"/>
      <c r="G140" s="68"/>
      <c r="H140" s="69"/>
      <c r="I140" s="70"/>
      <c r="J140" s="71"/>
      <c r="K140" s="72"/>
    </row>
    <row r="141" spans="2:11" x14ac:dyDescent="0.25">
      <c r="B141" s="65"/>
      <c r="C141" s="66"/>
      <c r="D141" s="67"/>
      <c r="F141" s="68"/>
      <c r="G141" s="68"/>
      <c r="H141" s="69"/>
      <c r="I141" s="70"/>
      <c r="J141" s="71"/>
      <c r="K141" s="72"/>
    </row>
    <row r="142" spans="2:11" x14ac:dyDescent="0.25">
      <c r="B142" s="65"/>
      <c r="C142" s="66"/>
      <c r="D142" s="67"/>
      <c r="F142" s="68"/>
      <c r="G142" s="68"/>
      <c r="H142" s="69"/>
      <c r="I142" s="70"/>
      <c r="J142" s="71"/>
      <c r="K142" s="72"/>
    </row>
    <row r="143" spans="2:11" x14ac:dyDescent="0.25">
      <c r="B143" s="65"/>
      <c r="C143" s="66"/>
      <c r="D143" s="67"/>
      <c r="F143" s="68"/>
      <c r="G143" s="68"/>
      <c r="H143" s="69"/>
      <c r="I143" s="70"/>
      <c r="J143" s="71"/>
      <c r="K143" s="72"/>
    </row>
    <row r="144" spans="2:11" x14ac:dyDescent="0.25">
      <c r="B144" s="65"/>
      <c r="C144" s="66"/>
      <c r="D144" s="67"/>
      <c r="F144" s="68"/>
      <c r="G144" s="68"/>
      <c r="H144" s="69"/>
      <c r="I144" s="70"/>
      <c r="J144" s="71"/>
      <c r="K144" s="72"/>
    </row>
    <row r="145" spans="2:11" x14ac:dyDescent="0.25">
      <c r="B145" s="65"/>
      <c r="C145" s="66"/>
      <c r="D145" s="67"/>
      <c r="F145" s="68"/>
      <c r="G145" s="68"/>
      <c r="H145" s="69"/>
      <c r="I145" s="70"/>
      <c r="J145" s="71"/>
      <c r="K145" s="72"/>
    </row>
    <row r="146" spans="2:11" x14ac:dyDescent="0.25">
      <c r="B146" s="65"/>
      <c r="C146" s="66"/>
      <c r="D146" s="67"/>
      <c r="F146" s="68"/>
      <c r="G146" s="68"/>
      <c r="H146" s="69"/>
      <c r="I146" s="70"/>
      <c r="J146" s="71"/>
      <c r="K146" s="72"/>
    </row>
    <row r="147" spans="2:11" x14ac:dyDescent="0.25">
      <c r="B147" s="65"/>
      <c r="C147" s="66"/>
      <c r="D147" s="67"/>
      <c r="F147" s="68"/>
      <c r="G147" s="68"/>
      <c r="H147" s="69"/>
      <c r="I147" s="70"/>
      <c r="J147" s="71"/>
      <c r="K147" s="72"/>
    </row>
    <row r="148" spans="2:11" x14ac:dyDescent="0.25">
      <c r="B148" s="65"/>
      <c r="C148" s="66"/>
      <c r="D148" s="67"/>
      <c r="F148" s="68"/>
      <c r="G148" s="68"/>
      <c r="H148" s="69"/>
      <c r="I148" s="70"/>
      <c r="J148" s="71"/>
      <c r="K148" s="72"/>
    </row>
    <row r="149" spans="2:11" x14ac:dyDescent="0.25">
      <c r="B149" s="65"/>
      <c r="C149" s="66"/>
      <c r="D149" s="67"/>
      <c r="F149" s="68"/>
      <c r="G149" s="68"/>
      <c r="H149" s="69"/>
      <c r="I149" s="70"/>
      <c r="J149" s="71"/>
      <c r="K149" s="72"/>
    </row>
    <row r="150" spans="2:11" x14ac:dyDescent="0.25">
      <c r="B150" s="65"/>
      <c r="C150" s="66"/>
      <c r="D150" s="67"/>
      <c r="F150" s="68"/>
      <c r="G150" s="68"/>
      <c r="H150" s="69"/>
      <c r="I150" s="70"/>
      <c r="J150" s="71"/>
      <c r="K150" s="72"/>
    </row>
    <row r="151" spans="2:11" x14ac:dyDescent="0.25">
      <c r="B151" s="65"/>
      <c r="C151" s="66"/>
      <c r="D151" s="67"/>
      <c r="F151" s="68"/>
      <c r="G151" s="68"/>
      <c r="H151" s="69"/>
      <c r="I151" s="70"/>
      <c r="J151" s="71"/>
      <c r="K151" s="72"/>
    </row>
    <row r="152" spans="2:11" x14ac:dyDescent="0.25">
      <c r="B152" s="65"/>
      <c r="C152" s="66"/>
      <c r="D152" s="67"/>
      <c r="F152" s="68"/>
      <c r="G152" s="68"/>
      <c r="H152" s="69"/>
      <c r="I152" s="70"/>
      <c r="J152" s="71"/>
      <c r="K152" s="72"/>
    </row>
    <row r="153" spans="2:11" x14ac:dyDescent="0.25">
      <c r="B153" s="65"/>
      <c r="C153" s="66"/>
      <c r="D153" s="67"/>
      <c r="F153" s="68"/>
      <c r="G153" s="68"/>
      <c r="H153" s="69"/>
      <c r="I153" s="70"/>
      <c r="J153" s="71"/>
      <c r="K153" s="72"/>
    </row>
    <row r="154" spans="2:11" x14ac:dyDescent="0.25">
      <c r="B154" s="65"/>
      <c r="C154" s="66"/>
      <c r="D154" s="67"/>
      <c r="F154" s="68"/>
      <c r="G154" s="68"/>
      <c r="H154" s="69"/>
      <c r="I154" s="70"/>
      <c r="J154" s="71"/>
      <c r="K154" s="72"/>
    </row>
    <row r="155" spans="2:11" x14ac:dyDescent="0.25">
      <c r="B155" s="65"/>
      <c r="C155" s="66"/>
      <c r="D155" s="67"/>
      <c r="F155" s="68"/>
      <c r="G155" s="68"/>
      <c r="H155" s="69"/>
      <c r="I155" s="70"/>
      <c r="J155" s="71"/>
      <c r="K155" s="72"/>
    </row>
    <row r="156" spans="2:11" x14ac:dyDescent="0.25">
      <c r="B156" s="65"/>
      <c r="C156" s="66"/>
      <c r="D156" s="67"/>
      <c r="F156" s="68"/>
      <c r="G156" s="68"/>
      <c r="H156" s="69"/>
      <c r="I156" s="70"/>
      <c r="J156" s="71"/>
      <c r="K156" s="72"/>
    </row>
    <row r="157" spans="2:11" x14ac:dyDescent="0.25">
      <c r="B157" s="65"/>
      <c r="C157" s="66"/>
      <c r="D157" s="67"/>
      <c r="F157" s="68"/>
      <c r="G157" s="68"/>
      <c r="H157" s="69"/>
      <c r="I157" s="70"/>
      <c r="J157" s="71"/>
      <c r="K157" s="72"/>
    </row>
    <row r="158" spans="2:11" x14ac:dyDescent="0.25">
      <c r="B158" s="65"/>
      <c r="C158" s="66"/>
      <c r="D158" s="67"/>
      <c r="F158" s="68"/>
      <c r="G158" s="68"/>
      <c r="H158" s="69"/>
      <c r="I158" s="70"/>
      <c r="J158" s="71"/>
      <c r="K158" s="72"/>
    </row>
    <row r="159" spans="2:11" x14ac:dyDescent="0.25">
      <c r="B159" s="65"/>
      <c r="C159" s="66"/>
      <c r="D159" s="67"/>
      <c r="F159" s="68"/>
      <c r="G159" s="68"/>
      <c r="H159" s="69"/>
      <c r="I159" s="70"/>
      <c r="J159" s="71"/>
      <c r="K159" s="72"/>
    </row>
    <row r="160" spans="2:11" x14ac:dyDescent="0.25">
      <c r="B160" s="65"/>
      <c r="C160" s="66"/>
      <c r="D160" s="67"/>
      <c r="F160" s="68"/>
      <c r="G160" s="68"/>
      <c r="H160" s="69"/>
      <c r="I160" s="70"/>
      <c r="J160" s="71"/>
      <c r="K160" s="72"/>
    </row>
    <row r="161" spans="2:11" x14ac:dyDescent="0.25">
      <c r="B161" s="65"/>
      <c r="C161" s="66"/>
      <c r="D161" s="67"/>
      <c r="F161" s="68"/>
      <c r="G161" s="68"/>
      <c r="H161" s="69"/>
      <c r="I161" s="70"/>
      <c r="J161" s="71"/>
      <c r="K161" s="72"/>
    </row>
    <row r="162" spans="2:11" x14ac:dyDescent="0.25">
      <c r="B162" s="65"/>
      <c r="C162" s="66"/>
      <c r="D162" s="67"/>
      <c r="F162" s="68"/>
      <c r="G162" s="68"/>
      <c r="H162" s="69"/>
      <c r="I162" s="70"/>
      <c r="J162" s="71"/>
      <c r="K162" s="72"/>
    </row>
    <row r="163" spans="2:11" x14ac:dyDescent="0.25">
      <c r="B163" s="65"/>
      <c r="C163" s="66"/>
      <c r="D163" s="67"/>
      <c r="F163" s="68"/>
      <c r="G163" s="68"/>
      <c r="H163" s="69"/>
      <c r="I163" s="70"/>
      <c r="J163" s="71"/>
      <c r="K163" s="72"/>
    </row>
    <row r="164" spans="2:11" x14ac:dyDescent="0.25">
      <c r="B164" s="65"/>
      <c r="C164" s="66"/>
      <c r="D164" s="67"/>
      <c r="F164" s="68"/>
      <c r="G164" s="68"/>
      <c r="H164" s="69"/>
      <c r="I164" s="70"/>
      <c r="J164" s="71"/>
      <c r="K164" s="72"/>
    </row>
    <row r="165" spans="2:11" x14ac:dyDescent="0.25">
      <c r="B165" s="65"/>
      <c r="C165" s="66"/>
      <c r="D165" s="67"/>
      <c r="F165" s="68"/>
      <c r="G165" s="68"/>
      <c r="H165" s="69"/>
      <c r="I165" s="70"/>
      <c r="J165" s="71"/>
      <c r="K165" s="72"/>
    </row>
    <row r="166" spans="2:11" x14ac:dyDescent="0.25">
      <c r="B166" s="65"/>
      <c r="C166" s="66"/>
      <c r="D166" s="67"/>
      <c r="F166" s="68"/>
      <c r="G166" s="68"/>
      <c r="H166" s="69"/>
      <c r="I166" s="70"/>
      <c r="J166" s="71"/>
      <c r="K166" s="72"/>
    </row>
    <row r="167" spans="2:11" x14ac:dyDescent="0.25">
      <c r="B167" s="65"/>
      <c r="C167" s="66"/>
      <c r="D167" s="67"/>
      <c r="F167" s="68"/>
      <c r="G167" s="68"/>
      <c r="H167" s="69"/>
      <c r="I167" s="70"/>
      <c r="J167" s="71"/>
      <c r="K167" s="72"/>
    </row>
    <row r="168" spans="2:11" x14ac:dyDescent="0.25">
      <c r="B168" s="65"/>
      <c r="C168" s="66"/>
      <c r="D168" s="67"/>
      <c r="F168" s="68"/>
      <c r="G168" s="68"/>
      <c r="H168" s="69"/>
      <c r="I168" s="70"/>
      <c r="J168" s="71"/>
      <c r="K168" s="72"/>
    </row>
    <row r="169" spans="2:11" x14ac:dyDescent="0.25">
      <c r="B169" s="65"/>
      <c r="C169" s="66"/>
      <c r="D169" s="67"/>
      <c r="F169" s="68"/>
      <c r="G169" s="68"/>
      <c r="H169" s="69"/>
      <c r="I169" s="70"/>
      <c r="J169" s="71"/>
      <c r="K169" s="72"/>
    </row>
    <row r="170" spans="2:11" x14ac:dyDescent="0.25">
      <c r="B170" s="65"/>
      <c r="C170" s="66"/>
      <c r="D170" s="67"/>
      <c r="F170" s="68"/>
      <c r="G170" s="68"/>
      <c r="H170" s="69"/>
      <c r="I170" s="70"/>
      <c r="J170" s="71"/>
      <c r="K170" s="72"/>
    </row>
    <row r="171" spans="2:11" x14ac:dyDescent="0.25">
      <c r="B171" s="65"/>
      <c r="C171" s="66"/>
      <c r="D171" s="67"/>
      <c r="F171" s="68"/>
      <c r="G171" s="68"/>
      <c r="H171" s="69"/>
      <c r="I171" s="70"/>
      <c r="J171" s="71"/>
      <c r="K171" s="72"/>
    </row>
    <row r="172" spans="2:11" x14ac:dyDescent="0.25">
      <c r="B172" s="65"/>
      <c r="C172" s="66"/>
      <c r="D172" s="67"/>
      <c r="F172" s="68"/>
      <c r="G172" s="68"/>
      <c r="H172" s="69"/>
      <c r="I172" s="70"/>
      <c r="J172" s="71"/>
      <c r="K172" s="72"/>
    </row>
    <row r="173" spans="2:11" x14ac:dyDescent="0.25">
      <c r="B173" s="65"/>
      <c r="C173" s="66"/>
      <c r="D173" s="67"/>
      <c r="F173" s="68"/>
      <c r="G173" s="68"/>
      <c r="H173" s="69"/>
      <c r="I173" s="70"/>
      <c r="J173" s="71"/>
      <c r="K173" s="72"/>
    </row>
    <row r="174" spans="2:11" x14ac:dyDescent="0.25">
      <c r="B174" s="65"/>
      <c r="C174" s="66"/>
      <c r="D174" s="67"/>
      <c r="F174" s="68"/>
      <c r="G174" s="68"/>
      <c r="H174" s="69"/>
      <c r="I174" s="70"/>
      <c r="J174" s="71"/>
      <c r="K174" s="72"/>
    </row>
    <row r="175" spans="2:11" x14ac:dyDescent="0.25">
      <c r="B175" s="65"/>
      <c r="C175" s="66"/>
      <c r="D175" s="67"/>
      <c r="F175" s="68"/>
      <c r="G175" s="68"/>
      <c r="H175" s="69"/>
      <c r="I175" s="70"/>
      <c r="J175" s="71"/>
      <c r="K175" s="72"/>
    </row>
    <row r="176" spans="2:11" x14ac:dyDescent="0.25">
      <c r="B176" s="65"/>
      <c r="C176" s="66"/>
      <c r="D176" s="67"/>
      <c r="F176" s="68"/>
      <c r="G176" s="68"/>
      <c r="H176" s="69"/>
      <c r="I176" s="70"/>
      <c r="J176" s="71"/>
      <c r="K176" s="72"/>
    </row>
    <row r="177" spans="2:11" x14ac:dyDescent="0.25">
      <c r="B177" s="65"/>
      <c r="C177" s="66"/>
      <c r="D177" s="67"/>
      <c r="F177" s="68"/>
      <c r="G177" s="68"/>
      <c r="H177" s="69"/>
      <c r="I177" s="70"/>
      <c r="J177" s="71"/>
      <c r="K177" s="72"/>
    </row>
    <row r="178" spans="2:11" x14ac:dyDescent="0.25">
      <c r="B178" s="65"/>
      <c r="C178" s="66"/>
      <c r="D178" s="67"/>
      <c r="F178" s="68"/>
      <c r="G178" s="68"/>
      <c r="H178" s="69"/>
      <c r="I178" s="70"/>
      <c r="J178" s="71"/>
      <c r="K178" s="72"/>
    </row>
    <row r="179" spans="2:11" x14ac:dyDescent="0.25">
      <c r="B179" s="65"/>
      <c r="C179" s="66"/>
      <c r="D179" s="67"/>
      <c r="F179" s="68"/>
      <c r="G179" s="68"/>
      <c r="H179" s="69"/>
      <c r="I179" s="70"/>
      <c r="J179" s="71"/>
      <c r="K179" s="72"/>
    </row>
    <row r="180" spans="2:11" x14ac:dyDescent="0.25">
      <c r="B180" s="65"/>
      <c r="C180" s="66"/>
      <c r="D180" s="67"/>
      <c r="F180" s="68"/>
      <c r="G180" s="68"/>
      <c r="H180" s="69"/>
      <c r="I180" s="70"/>
      <c r="J180" s="71"/>
      <c r="K180" s="72"/>
    </row>
    <row r="181" spans="2:11" x14ac:dyDescent="0.25">
      <c r="B181" s="65"/>
      <c r="C181" s="66"/>
      <c r="D181" s="67"/>
      <c r="F181" s="68"/>
      <c r="G181" s="68"/>
      <c r="H181" s="69"/>
      <c r="I181" s="70"/>
      <c r="J181" s="71"/>
      <c r="K181" s="72"/>
    </row>
    <row r="182" spans="2:11" x14ac:dyDescent="0.25">
      <c r="B182" s="65"/>
      <c r="C182" s="66"/>
      <c r="D182" s="67"/>
      <c r="F182" s="68"/>
      <c r="G182" s="68"/>
      <c r="H182" s="69"/>
      <c r="I182" s="70"/>
      <c r="J182" s="71"/>
      <c r="K182" s="72"/>
    </row>
    <row r="183" spans="2:11" x14ac:dyDescent="0.25">
      <c r="B183" s="65"/>
      <c r="C183" s="66"/>
      <c r="D183" s="67"/>
      <c r="F183" s="68"/>
      <c r="G183" s="68"/>
      <c r="H183" s="69"/>
      <c r="I183" s="70"/>
      <c r="J183" s="71"/>
      <c r="K183" s="72"/>
    </row>
    <row r="184" spans="2:11" x14ac:dyDescent="0.25">
      <c r="B184" s="65"/>
      <c r="C184" s="66"/>
      <c r="D184" s="67"/>
      <c r="F184" s="68"/>
      <c r="G184" s="68"/>
      <c r="H184" s="69"/>
      <c r="I184" s="70"/>
      <c r="J184" s="71"/>
      <c r="K184" s="72"/>
    </row>
    <row r="185" spans="2:11" x14ac:dyDescent="0.25">
      <c r="B185" s="65"/>
      <c r="C185" s="66"/>
      <c r="D185" s="67"/>
      <c r="F185" s="68"/>
      <c r="G185" s="68"/>
      <c r="H185" s="69"/>
      <c r="I185" s="70"/>
      <c r="J185" s="71"/>
      <c r="K185" s="72"/>
    </row>
    <row r="186" spans="2:11" x14ac:dyDescent="0.25">
      <c r="B186" s="65"/>
      <c r="C186" s="66"/>
      <c r="D186" s="67"/>
      <c r="F186" s="68"/>
      <c r="G186" s="68"/>
      <c r="H186" s="69"/>
      <c r="I186" s="70"/>
      <c r="J186" s="71"/>
      <c r="K186" s="72"/>
    </row>
    <row r="187" spans="2:11" x14ac:dyDescent="0.25">
      <c r="B187" s="65"/>
      <c r="C187" s="66"/>
      <c r="D187" s="67"/>
      <c r="F187" s="68"/>
      <c r="G187" s="68"/>
      <c r="H187" s="69"/>
      <c r="I187" s="70"/>
      <c r="J187" s="71"/>
      <c r="K187" s="72"/>
    </row>
    <row r="188" spans="2:11" x14ac:dyDescent="0.25">
      <c r="B188" s="65"/>
      <c r="C188" s="66"/>
      <c r="D188" s="67"/>
      <c r="F188" s="68"/>
      <c r="G188" s="68"/>
      <c r="H188" s="69"/>
      <c r="I188" s="70"/>
      <c r="J188" s="71"/>
      <c r="K188" s="72"/>
    </row>
    <row r="189" spans="2:11" x14ac:dyDescent="0.25">
      <c r="B189" s="65"/>
      <c r="C189" s="66"/>
      <c r="D189" s="67"/>
      <c r="F189" s="68"/>
      <c r="G189" s="68"/>
      <c r="H189" s="69"/>
      <c r="I189" s="70"/>
      <c r="J189" s="71"/>
      <c r="K189" s="72"/>
    </row>
    <row r="190" spans="2:11" x14ac:dyDescent="0.25">
      <c r="B190" s="65"/>
      <c r="C190" s="66"/>
      <c r="D190" s="67"/>
      <c r="F190" s="68"/>
      <c r="G190" s="68"/>
      <c r="H190" s="69"/>
      <c r="I190" s="70"/>
      <c r="J190" s="71"/>
      <c r="K190" s="72"/>
    </row>
    <row r="191" spans="2:11" x14ac:dyDescent="0.25">
      <c r="B191" s="65"/>
      <c r="C191" s="66"/>
      <c r="D191" s="67"/>
      <c r="F191" s="68"/>
      <c r="G191" s="68"/>
      <c r="H191" s="69"/>
      <c r="I191" s="70"/>
      <c r="J191" s="71"/>
      <c r="K191" s="72"/>
    </row>
    <row r="192" spans="2:11" x14ac:dyDescent="0.25">
      <c r="B192" s="65"/>
      <c r="C192" s="66"/>
      <c r="D192" s="67"/>
      <c r="F192" s="68"/>
      <c r="G192" s="68"/>
      <c r="H192" s="69"/>
      <c r="I192" s="70"/>
      <c r="J192" s="71"/>
      <c r="K192" s="72"/>
    </row>
    <row r="193" spans="2:11" x14ac:dyDescent="0.25">
      <c r="B193" s="65"/>
      <c r="C193" s="66"/>
      <c r="D193" s="67"/>
      <c r="F193" s="68"/>
      <c r="G193" s="68"/>
      <c r="H193" s="69"/>
      <c r="I193" s="70"/>
      <c r="J193" s="71"/>
      <c r="K193" s="72"/>
    </row>
    <row r="194" spans="2:11" x14ac:dyDescent="0.25">
      <c r="B194" s="65"/>
      <c r="C194" s="66"/>
      <c r="D194" s="67"/>
      <c r="F194" s="68"/>
      <c r="G194" s="68"/>
      <c r="H194" s="69"/>
      <c r="I194" s="70"/>
      <c r="J194" s="71"/>
      <c r="K194" s="72"/>
    </row>
    <row r="195" spans="2:11" x14ac:dyDescent="0.25">
      <c r="B195" s="65"/>
      <c r="C195" s="66"/>
      <c r="D195" s="67"/>
      <c r="F195" s="68"/>
      <c r="G195" s="68"/>
      <c r="H195" s="69"/>
      <c r="I195" s="70"/>
      <c r="J195" s="71"/>
      <c r="K195" s="72"/>
    </row>
    <row r="196" spans="2:11" x14ac:dyDescent="0.25">
      <c r="B196" s="65"/>
      <c r="C196" s="66"/>
      <c r="D196" s="67"/>
      <c r="F196" s="68"/>
      <c r="G196" s="68"/>
      <c r="H196" s="69"/>
      <c r="I196" s="70"/>
      <c r="J196" s="71"/>
      <c r="K196" s="72"/>
    </row>
    <row r="197" spans="2:11" x14ac:dyDescent="0.25">
      <c r="B197" s="65"/>
      <c r="C197" s="66"/>
      <c r="D197" s="67"/>
      <c r="F197" s="68"/>
      <c r="G197" s="68"/>
      <c r="H197" s="69"/>
      <c r="I197" s="70"/>
      <c r="J197" s="71"/>
      <c r="K197" s="72"/>
    </row>
    <row r="198" spans="2:11" x14ac:dyDescent="0.25">
      <c r="B198" s="65"/>
      <c r="C198" s="66"/>
      <c r="D198" s="67"/>
      <c r="F198" s="68"/>
      <c r="G198" s="68"/>
      <c r="H198" s="69"/>
      <c r="I198" s="70"/>
      <c r="J198" s="71"/>
      <c r="K198" s="72"/>
    </row>
    <row r="199" spans="2:11" x14ac:dyDescent="0.25">
      <c r="B199" s="65"/>
      <c r="C199" s="66"/>
      <c r="D199" s="67"/>
      <c r="F199" s="68"/>
      <c r="G199" s="68"/>
      <c r="H199" s="69"/>
      <c r="I199" s="70"/>
      <c r="J199" s="71"/>
      <c r="K199" s="72"/>
    </row>
    <row r="200" spans="2:11" x14ac:dyDescent="0.25">
      <c r="B200" s="65"/>
      <c r="C200" s="66"/>
      <c r="D200" s="67"/>
      <c r="F200" s="68"/>
      <c r="G200" s="68"/>
      <c r="H200" s="69"/>
      <c r="I200" s="70"/>
      <c r="J200" s="71"/>
      <c r="K200" s="72"/>
    </row>
    <row r="201" spans="2:11" x14ac:dyDescent="0.25">
      <c r="B201" s="65"/>
      <c r="C201" s="66"/>
      <c r="D201" s="67"/>
      <c r="F201" s="68"/>
      <c r="G201" s="68"/>
      <c r="H201" s="69"/>
      <c r="I201" s="70"/>
      <c r="J201" s="71"/>
      <c r="K201" s="72"/>
    </row>
    <row r="202" spans="2:11" x14ac:dyDescent="0.25">
      <c r="B202" s="65"/>
      <c r="C202" s="66"/>
      <c r="D202" s="67"/>
      <c r="F202" s="68"/>
      <c r="G202" s="68"/>
      <c r="H202" s="69"/>
      <c r="I202" s="70"/>
      <c r="J202" s="71"/>
      <c r="K202" s="72"/>
    </row>
    <row r="203" spans="2:11" x14ac:dyDescent="0.25">
      <c r="B203" s="65"/>
      <c r="C203" s="66"/>
      <c r="D203" s="67"/>
      <c r="F203" s="68"/>
      <c r="G203" s="68"/>
      <c r="H203" s="69"/>
      <c r="I203" s="70"/>
      <c r="J203" s="71"/>
      <c r="K203" s="72"/>
    </row>
    <row r="204" spans="2:11" x14ac:dyDescent="0.25">
      <c r="B204" s="65"/>
      <c r="C204" s="66"/>
      <c r="D204" s="67"/>
      <c r="F204" s="68"/>
      <c r="G204" s="68"/>
      <c r="H204" s="69"/>
      <c r="I204" s="70"/>
      <c r="J204" s="71"/>
      <c r="K204" s="72"/>
    </row>
    <row r="205" spans="2:11" x14ac:dyDescent="0.25">
      <c r="B205" s="65"/>
      <c r="C205" s="66"/>
      <c r="D205" s="67"/>
      <c r="F205" s="68"/>
      <c r="G205" s="68"/>
      <c r="H205" s="69"/>
      <c r="I205" s="70"/>
      <c r="J205" s="71"/>
      <c r="K205" s="72"/>
    </row>
    <row r="206" spans="2:11" x14ac:dyDescent="0.25">
      <c r="B206" s="65"/>
      <c r="C206" s="66"/>
      <c r="D206" s="67"/>
      <c r="F206" s="68"/>
      <c r="G206" s="68"/>
      <c r="H206" s="69"/>
      <c r="I206" s="70"/>
      <c r="J206" s="71"/>
      <c r="K206" s="72"/>
    </row>
    <row r="207" spans="2:11" x14ac:dyDescent="0.25">
      <c r="B207" s="65"/>
      <c r="C207" s="66"/>
      <c r="D207" s="67"/>
      <c r="F207" s="68"/>
      <c r="G207" s="68"/>
      <c r="H207" s="69"/>
      <c r="I207" s="70"/>
      <c r="J207" s="71"/>
      <c r="K207" s="72"/>
    </row>
    <row r="208" spans="2:11" x14ac:dyDescent="0.25">
      <c r="B208" s="65"/>
      <c r="C208" s="66"/>
      <c r="D208" s="67"/>
      <c r="F208" s="68"/>
      <c r="G208" s="68"/>
      <c r="H208" s="69"/>
      <c r="I208" s="70"/>
      <c r="J208" s="71"/>
      <c r="K208" s="72"/>
    </row>
    <row r="209" spans="2:11" x14ac:dyDescent="0.25">
      <c r="B209" s="65"/>
      <c r="C209" s="66"/>
      <c r="D209" s="67"/>
      <c r="F209" s="68"/>
      <c r="G209" s="68"/>
      <c r="H209" s="69"/>
      <c r="I209" s="70"/>
      <c r="J209" s="71"/>
      <c r="K209" s="72"/>
    </row>
    <row r="210" spans="2:11" x14ac:dyDescent="0.25">
      <c r="B210" s="65"/>
      <c r="C210" s="66"/>
      <c r="D210" s="67"/>
      <c r="F210" s="68"/>
      <c r="G210" s="68"/>
      <c r="H210" s="69"/>
      <c r="I210" s="70"/>
      <c r="J210" s="71"/>
      <c r="K210" s="72"/>
    </row>
    <row r="211" spans="2:11" x14ac:dyDescent="0.25">
      <c r="B211" s="65"/>
      <c r="C211" s="66"/>
      <c r="D211" s="67"/>
      <c r="F211" s="68"/>
      <c r="G211" s="68"/>
      <c r="H211" s="69"/>
      <c r="I211" s="70"/>
      <c r="J211" s="71"/>
      <c r="K211" s="72"/>
    </row>
    <row r="212" spans="2:11" x14ac:dyDescent="0.25">
      <c r="B212" s="65"/>
      <c r="C212" s="66"/>
      <c r="D212" s="67"/>
      <c r="F212" s="68"/>
      <c r="G212" s="68"/>
      <c r="H212" s="69"/>
      <c r="I212" s="70"/>
      <c r="J212" s="71"/>
      <c r="K212" s="72"/>
    </row>
    <row r="213" spans="2:11" x14ac:dyDescent="0.25">
      <c r="B213" s="65"/>
      <c r="C213" s="66"/>
      <c r="D213" s="67"/>
      <c r="F213" s="68"/>
      <c r="G213" s="68"/>
      <c r="H213" s="69"/>
      <c r="I213" s="70"/>
      <c r="J213" s="71"/>
      <c r="K213" s="72"/>
    </row>
    <row r="214" spans="2:11" x14ac:dyDescent="0.25">
      <c r="B214" s="65"/>
      <c r="C214" s="66"/>
      <c r="D214" s="67"/>
      <c r="F214" s="68"/>
      <c r="G214" s="68"/>
      <c r="H214" s="69"/>
      <c r="I214" s="70"/>
      <c r="J214" s="71"/>
      <c r="K214" s="72"/>
    </row>
    <row r="215" spans="2:11" x14ac:dyDescent="0.25">
      <c r="B215" s="65"/>
      <c r="C215" s="66"/>
      <c r="D215" s="67"/>
      <c r="F215" s="68"/>
      <c r="G215" s="68"/>
      <c r="H215" s="69"/>
      <c r="I215" s="70"/>
      <c r="J215" s="71"/>
      <c r="K215" s="72"/>
    </row>
    <row r="216" spans="2:11" x14ac:dyDescent="0.25">
      <c r="B216" s="65"/>
      <c r="C216" s="66"/>
      <c r="D216" s="67"/>
      <c r="F216" s="68"/>
      <c r="G216" s="68"/>
      <c r="H216" s="69"/>
      <c r="I216" s="70"/>
      <c r="J216" s="71"/>
      <c r="K216" s="72"/>
    </row>
    <row r="217" spans="2:11" x14ac:dyDescent="0.25">
      <c r="B217" s="65"/>
      <c r="C217" s="66"/>
      <c r="D217" s="67"/>
      <c r="F217" s="68"/>
      <c r="G217" s="68"/>
      <c r="H217" s="69"/>
      <c r="I217" s="70"/>
      <c r="J217" s="71"/>
      <c r="K217" s="72"/>
    </row>
    <row r="218" spans="2:11" x14ac:dyDescent="0.25">
      <c r="B218" s="65"/>
      <c r="C218" s="66"/>
      <c r="D218" s="67"/>
      <c r="F218" s="68"/>
      <c r="G218" s="68"/>
      <c r="H218" s="69"/>
      <c r="I218" s="70"/>
      <c r="J218" s="71"/>
      <c r="K218" s="72"/>
    </row>
    <row r="219" spans="2:11" x14ac:dyDescent="0.25">
      <c r="B219" s="65"/>
      <c r="C219" s="66"/>
      <c r="D219" s="67"/>
      <c r="F219" s="68"/>
      <c r="G219" s="68"/>
      <c r="H219" s="69"/>
      <c r="I219" s="70"/>
      <c r="J219" s="71"/>
      <c r="K219" s="72"/>
    </row>
    <row r="220" spans="2:11" x14ac:dyDescent="0.25">
      <c r="B220" s="65"/>
      <c r="C220" s="66"/>
      <c r="D220" s="67"/>
      <c r="F220" s="68"/>
      <c r="G220" s="68"/>
      <c r="H220" s="69"/>
      <c r="I220" s="70"/>
      <c r="J220" s="71"/>
      <c r="K220" s="72"/>
    </row>
    <row r="221" spans="2:11" x14ac:dyDescent="0.25">
      <c r="B221" s="65"/>
      <c r="C221" s="66"/>
      <c r="D221" s="67"/>
      <c r="F221" s="68"/>
      <c r="G221" s="68"/>
      <c r="H221" s="69"/>
      <c r="I221" s="70"/>
      <c r="J221" s="71"/>
      <c r="K221" s="72"/>
    </row>
    <row r="222" spans="2:11" x14ac:dyDescent="0.25">
      <c r="B222" s="65"/>
      <c r="C222" s="66"/>
      <c r="D222" s="67"/>
      <c r="F222" s="68"/>
      <c r="G222" s="68"/>
      <c r="H222" s="69"/>
      <c r="I222" s="70"/>
      <c r="J222" s="71"/>
      <c r="K222" s="72"/>
    </row>
    <row r="223" spans="2:11" x14ac:dyDescent="0.25">
      <c r="B223" s="65"/>
      <c r="C223" s="66"/>
      <c r="D223" s="67"/>
      <c r="F223" s="68"/>
      <c r="G223" s="68"/>
      <c r="H223" s="69"/>
      <c r="I223" s="70"/>
      <c r="J223" s="71"/>
      <c r="K223" s="72"/>
    </row>
    <row r="224" spans="2:11" x14ac:dyDescent="0.25">
      <c r="B224" s="65"/>
      <c r="C224" s="66"/>
      <c r="D224" s="67"/>
      <c r="F224" s="68"/>
      <c r="G224" s="68"/>
      <c r="H224" s="69"/>
      <c r="I224" s="70"/>
      <c r="J224" s="71"/>
      <c r="K224" s="72"/>
    </row>
    <row r="225" spans="2:11" x14ac:dyDescent="0.25">
      <c r="B225" s="65"/>
      <c r="C225" s="66"/>
      <c r="D225" s="67"/>
      <c r="F225" s="68"/>
      <c r="G225" s="68"/>
      <c r="H225" s="69"/>
      <c r="I225" s="70"/>
      <c r="J225" s="71"/>
      <c r="K225" s="72"/>
    </row>
    <row r="226" spans="2:11" x14ac:dyDescent="0.25">
      <c r="B226" s="65"/>
      <c r="C226" s="66"/>
      <c r="D226" s="67"/>
      <c r="F226" s="68"/>
      <c r="G226" s="68"/>
      <c r="H226" s="69"/>
      <c r="I226" s="70"/>
      <c r="J226" s="71"/>
      <c r="K226" s="72"/>
    </row>
    <row r="227" spans="2:11" x14ac:dyDescent="0.25">
      <c r="B227" s="65"/>
      <c r="C227" s="66"/>
      <c r="D227" s="67"/>
      <c r="F227" s="68"/>
      <c r="G227" s="68"/>
      <c r="H227" s="69"/>
      <c r="I227" s="70"/>
      <c r="J227" s="71"/>
      <c r="K227" s="72"/>
    </row>
    <row r="228" spans="2:11" x14ac:dyDescent="0.25">
      <c r="B228" s="65"/>
      <c r="C228" s="66"/>
      <c r="D228" s="67"/>
      <c r="F228" s="68"/>
      <c r="G228" s="68"/>
      <c r="H228" s="69"/>
      <c r="I228" s="70"/>
      <c r="J228" s="71"/>
      <c r="K228" s="72"/>
    </row>
    <row r="229" spans="2:11" x14ac:dyDescent="0.25">
      <c r="B229" s="65"/>
      <c r="C229" s="66"/>
      <c r="D229" s="67"/>
      <c r="F229" s="68"/>
      <c r="G229" s="68"/>
      <c r="H229" s="69"/>
      <c r="I229" s="70"/>
      <c r="J229" s="71"/>
      <c r="K229" s="72"/>
    </row>
    <row r="230" spans="2:11" x14ac:dyDescent="0.25">
      <c r="B230" s="65"/>
      <c r="C230" s="66"/>
      <c r="D230" s="67"/>
      <c r="F230" s="68"/>
      <c r="G230" s="68"/>
      <c r="H230" s="69"/>
      <c r="I230" s="70"/>
      <c r="J230" s="71"/>
      <c r="K230" s="72"/>
    </row>
    <row r="231" spans="2:11" x14ac:dyDescent="0.25">
      <c r="B231" s="65"/>
      <c r="C231" s="66"/>
      <c r="D231" s="67"/>
      <c r="F231" s="68"/>
      <c r="G231" s="68"/>
      <c r="H231" s="69"/>
      <c r="I231" s="70"/>
      <c r="J231" s="71"/>
      <c r="K231" s="72"/>
    </row>
    <row r="232" spans="2:11" x14ac:dyDescent="0.25">
      <c r="B232" s="65"/>
      <c r="C232" s="66"/>
      <c r="D232" s="67"/>
      <c r="F232" s="68"/>
      <c r="G232" s="68"/>
      <c r="H232" s="69"/>
      <c r="I232" s="70"/>
      <c r="J232" s="71"/>
      <c r="K232" s="72"/>
    </row>
    <row r="233" spans="2:11" x14ac:dyDescent="0.25">
      <c r="B233" s="65"/>
      <c r="C233" s="66"/>
      <c r="D233" s="67"/>
      <c r="F233" s="68"/>
      <c r="G233" s="68"/>
      <c r="H233" s="69"/>
      <c r="I233" s="70"/>
      <c r="J233" s="71"/>
      <c r="K233" s="72"/>
    </row>
    <row r="234" spans="2:11" x14ac:dyDescent="0.25">
      <c r="B234" s="65"/>
      <c r="C234" s="66"/>
      <c r="D234" s="67"/>
      <c r="F234" s="68"/>
      <c r="G234" s="68"/>
      <c r="H234" s="69"/>
      <c r="I234" s="70"/>
      <c r="J234" s="71"/>
      <c r="K234" s="72"/>
    </row>
    <row r="235" spans="2:11" x14ac:dyDescent="0.25">
      <c r="B235" s="65"/>
      <c r="C235" s="66"/>
      <c r="D235" s="67"/>
      <c r="F235" s="68"/>
      <c r="G235" s="68"/>
      <c r="H235" s="69"/>
      <c r="I235" s="70"/>
      <c r="J235" s="71"/>
      <c r="K235" s="72"/>
    </row>
    <row r="236" spans="2:11" x14ac:dyDescent="0.25">
      <c r="B236" s="65"/>
      <c r="C236" s="66"/>
      <c r="D236" s="67"/>
      <c r="F236" s="68"/>
      <c r="G236" s="68"/>
      <c r="H236" s="69"/>
      <c r="I236" s="70"/>
      <c r="J236" s="71"/>
      <c r="K236" s="72"/>
    </row>
    <row r="237" spans="2:11" x14ac:dyDescent="0.25">
      <c r="B237" s="65"/>
      <c r="C237" s="66"/>
      <c r="D237" s="67"/>
      <c r="F237" s="68"/>
      <c r="G237" s="68"/>
      <c r="H237" s="69"/>
      <c r="I237" s="70"/>
      <c r="J237" s="71"/>
      <c r="K237" s="72"/>
    </row>
    <row r="238" spans="2:11" x14ac:dyDescent="0.25">
      <c r="B238" s="65"/>
      <c r="C238" s="66"/>
      <c r="D238" s="67"/>
      <c r="F238" s="68"/>
      <c r="G238" s="68"/>
      <c r="H238" s="69"/>
      <c r="I238" s="70"/>
      <c r="J238" s="71"/>
      <c r="K238" s="72"/>
    </row>
    <row r="239" spans="2:11" x14ac:dyDescent="0.25">
      <c r="B239" s="65"/>
      <c r="C239" s="66"/>
      <c r="D239" s="67"/>
      <c r="F239" s="68"/>
      <c r="G239" s="68"/>
      <c r="H239" s="69"/>
      <c r="I239" s="70"/>
      <c r="J239" s="71"/>
      <c r="K239" s="72"/>
    </row>
    <row r="240" spans="2:11" x14ac:dyDescent="0.25">
      <c r="B240" s="65"/>
      <c r="C240" s="66"/>
      <c r="D240" s="67"/>
      <c r="F240" s="68"/>
      <c r="G240" s="68"/>
      <c r="H240" s="69"/>
      <c r="I240" s="70"/>
      <c r="J240" s="71"/>
      <c r="K240" s="72"/>
    </row>
    <row r="241" spans="2:11" x14ac:dyDescent="0.25">
      <c r="B241" s="65"/>
      <c r="C241" s="66"/>
      <c r="D241" s="67"/>
      <c r="F241" s="68"/>
      <c r="G241" s="68"/>
      <c r="H241" s="69"/>
      <c r="I241" s="70"/>
      <c r="J241" s="71"/>
      <c r="K241" s="72"/>
    </row>
    <row r="242" spans="2:11" x14ac:dyDescent="0.25">
      <c r="B242" s="65"/>
      <c r="C242" s="66"/>
      <c r="D242" s="67"/>
      <c r="F242" s="68"/>
      <c r="G242" s="68"/>
      <c r="H242" s="69"/>
      <c r="I242" s="70"/>
      <c r="J242" s="71"/>
      <c r="K242" s="72"/>
    </row>
    <row r="243" spans="2:11" x14ac:dyDescent="0.25">
      <c r="B243" s="65"/>
      <c r="C243" s="66"/>
      <c r="D243" s="67"/>
      <c r="F243" s="68"/>
      <c r="G243" s="68"/>
      <c r="H243" s="69"/>
      <c r="I243" s="70"/>
      <c r="J243" s="71"/>
      <c r="K243" s="72"/>
    </row>
    <row r="244" spans="2:11" x14ac:dyDescent="0.25">
      <c r="B244" s="65"/>
      <c r="C244" s="66"/>
      <c r="D244" s="67"/>
      <c r="F244" s="68"/>
      <c r="G244" s="68"/>
      <c r="H244" s="69"/>
      <c r="I244" s="70"/>
      <c r="J244" s="71"/>
      <c r="K244" s="72"/>
    </row>
    <row r="245" spans="2:11" x14ac:dyDescent="0.25">
      <c r="B245" s="65"/>
      <c r="C245" s="66"/>
      <c r="D245" s="67"/>
      <c r="F245" s="68"/>
      <c r="G245" s="68"/>
      <c r="H245" s="69"/>
      <c r="I245" s="70"/>
      <c r="J245" s="71"/>
      <c r="K245" s="72"/>
    </row>
    <row r="246" spans="2:11" x14ac:dyDescent="0.25">
      <c r="B246" s="65"/>
      <c r="C246" s="66"/>
      <c r="D246" s="67"/>
      <c r="F246" s="68"/>
      <c r="G246" s="68"/>
      <c r="H246" s="69"/>
      <c r="I246" s="70"/>
      <c r="J246" s="71"/>
      <c r="K246" s="72"/>
    </row>
    <row r="247" spans="2:11" x14ac:dyDescent="0.25">
      <c r="B247" s="65"/>
      <c r="C247" s="66"/>
      <c r="D247" s="67"/>
      <c r="F247" s="68"/>
      <c r="G247" s="68"/>
      <c r="H247" s="69"/>
      <c r="I247" s="70"/>
      <c r="J247" s="71"/>
      <c r="K247" s="72"/>
    </row>
    <row r="248" spans="2:11" x14ac:dyDescent="0.25">
      <c r="B248" s="65"/>
      <c r="C248" s="66"/>
      <c r="D248" s="67"/>
      <c r="F248" s="68"/>
      <c r="G248" s="68"/>
      <c r="H248" s="69"/>
      <c r="I248" s="70"/>
      <c r="J248" s="71"/>
      <c r="K248" s="72"/>
    </row>
    <row r="249" spans="2:11" x14ac:dyDescent="0.25">
      <c r="B249" s="65"/>
      <c r="C249" s="66"/>
      <c r="D249" s="67"/>
      <c r="F249" s="68"/>
      <c r="G249" s="68"/>
      <c r="H249" s="69"/>
      <c r="I249" s="70"/>
      <c r="J249" s="71"/>
      <c r="K249" s="72"/>
    </row>
    <row r="250" spans="2:11" x14ac:dyDescent="0.25">
      <c r="B250" s="65"/>
      <c r="C250" s="66"/>
      <c r="D250" s="67"/>
      <c r="F250" s="68"/>
      <c r="G250" s="68"/>
      <c r="H250" s="69"/>
      <c r="I250" s="70"/>
      <c r="J250" s="71"/>
      <c r="K250" s="72"/>
    </row>
    <row r="251" spans="2:11" x14ac:dyDescent="0.25">
      <c r="B251" s="65"/>
      <c r="C251" s="66"/>
      <c r="D251" s="67"/>
      <c r="F251" s="68"/>
      <c r="G251" s="68"/>
      <c r="H251" s="69"/>
      <c r="I251" s="70"/>
      <c r="J251" s="71"/>
      <c r="K251" s="72"/>
    </row>
    <row r="252" spans="2:11" x14ac:dyDescent="0.25">
      <c r="B252" s="65"/>
      <c r="C252" s="66"/>
      <c r="D252" s="67"/>
      <c r="F252" s="68"/>
      <c r="G252" s="68"/>
      <c r="H252" s="69"/>
      <c r="I252" s="70"/>
      <c r="J252" s="71"/>
      <c r="K252" s="72"/>
    </row>
    <row r="253" spans="2:11" x14ac:dyDescent="0.25">
      <c r="B253" s="65"/>
      <c r="C253" s="66"/>
      <c r="D253" s="67"/>
      <c r="F253" s="68"/>
      <c r="G253" s="68"/>
      <c r="H253" s="69"/>
      <c r="I253" s="70"/>
      <c r="J253" s="71"/>
      <c r="K253" s="72"/>
    </row>
    <row r="254" spans="2:11" x14ac:dyDescent="0.25">
      <c r="B254" s="65"/>
      <c r="C254" s="66"/>
      <c r="D254" s="67"/>
      <c r="F254" s="68"/>
      <c r="G254" s="68"/>
      <c r="H254" s="69"/>
      <c r="I254" s="70"/>
      <c r="J254" s="71"/>
      <c r="K254" s="72"/>
    </row>
    <row r="255" spans="2:11" x14ac:dyDescent="0.25">
      <c r="B255" s="65"/>
      <c r="C255" s="66"/>
      <c r="D255" s="67"/>
      <c r="F255" s="68"/>
      <c r="G255" s="68"/>
      <c r="H255" s="69"/>
      <c r="I255" s="70"/>
      <c r="J255" s="71"/>
      <c r="K255" s="72"/>
    </row>
    <row r="256" spans="2:11" x14ac:dyDescent="0.25">
      <c r="B256" s="65"/>
      <c r="C256" s="66"/>
      <c r="D256" s="67"/>
      <c r="F256" s="68"/>
      <c r="G256" s="68"/>
      <c r="H256" s="69"/>
      <c r="I256" s="70"/>
      <c r="J256" s="71"/>
      <c r="K256" s="72"/>
    </row>
    <row r="257" spans="2:11" x14ac:dyDescent="0.25">
      <c r="B257" s="65"/>
      <c r="C257" s="66"/>
      <c r="D257" s="67"/>
      <c r="F257" s="68"/>
      <c r="G257" s="68"/>
      <c r="H257" s="69"/>
      <c r="I257" s="70"/>
      <c r="J257" s="71"/>
      <c r="K257" s="72"/>
    </row>
    <row r="258" spans="2:11" x14ac:dyDescent="0.25">
      <c r="B258" s="65"/>
      <c r="C258" s="66"/>
      <c r="D258" s="67"/>
      <c r="F258" s="68"/>
      <c r="G258" s="68"/>
      <c r="H258" s="69"/>
      <c r="I258" s="70"/>
      <c r="J258" s="71"/>
      <c r="K258" s="72"/>
    </row>
    <row r="259" spans="2:11" x14ac:dyDescent="0.25">
      <c r="B259" s="65"/>
      <c r="C259" s="66"/>
      <c r="D259" s="67"/>
      <c r="F259" s="68"/>
      <c r="G259" s="68"/>
      <c r="H259" s="69"/>
      <c r="I259" s="70"/>
      <c r="J259" s="71"/>
      <c r="K259" s="72"/>
    </row>
    <row r="260" spans="2:11" x14ac:dyDescent="0.25">
      <c r="B260" s="65"/>
      <c r="C260" s="66"/>
      <c r="D260" s="67"/>
      <c r="F260" s="68"/>
      <c r="G260" s="68"/>
      <c r="H260" s="69"/>
      <c r="I260" s="70"/>
      <c r="J260" s="71"/>
      <c r="K260" s="72"/>
    </row>
    <row r="261" spans="2:11" x14ac:dyDescent="0.25">
      <c r="B261" s="65"/>
      <c r="C261" s="66"/>
      <c r="D261" s="67"/>
      <c r="F261" s="68"/>
      <c r="G261" s="68"/>
      <c r="H261" s="69"/>
      <c r="I261" s="70"/>
      <c r="J261" s="71"/>
      <c r="K261" s="72"/>
    </row>
    <row r="262" spans="2:11" x14ac:dyDescent="0.25">
      <c r="B262" s="65"/>
      <c r="C262" s="66"/>
      <c r="D262" s="67"/>
      <c r="F262" s="68"/>
      <c r="G262" s="68"/>
      <c r="H262" s="69"/>
      <c r="I262" s="70"/>
      <c r="J262" s="71"/>
      <c r="K262" s="72"/>
    </row>
    <row r="263" spans="2:11" x14ac:dyDescent="0.25">
      <c r="B263" s="65"/>
      <c r="C263" s="66"/>
      <c r="D263" s="67"/>
      <c r="F263" s="68"/>
      <c r="G263" s="68"/>
      <c r="H263" s="69"/>
      <c r="I263" s="70"/>
      <c r="J263" s="71"/>
      <c r="K263" s="72"/>
    </row>
    <row r="264" spans="2:11" x14ac:dyDescent="0.25">
      <c r="B264" s="65"/>
      <c r="C264" s="66"/>
      <c r="D264" s="67"/>
      <c r="F264" s="68"/>
      <c r="G264" s="68"/>
      <c r="H264" s="69"/>
      <c r="I264" s="70"/>
      <c r="J264" s="71"/>
      <c r="K264" s="72"/>
    </row>
    <row r="265" spans="2:11" x14ac:dyDescent="0.25">
      <c r="B265" s="65"/>
      <c r="C265" s="66"/>
      <c r="D265" s="67"/>
      <c r="F265" s="68"/>
      <c r="G265" s="68"/>
      <c r="H265" s="69"/>
      <c r="I265" s="70"/>
      <c r="J265" s="71"/>
      <c r="K265" s="72"/>
    </row>
    <row r="266" spans="2:11" x14ac:dyDescent="0.25">
      <c r="B266" s="65"/>
      <c r="C266" s="66"/>
      <c r="D266" s="67"/>
      <c r="F266" s="68"/>
      <c r="G266" s="68"/>
      <c r="H266" s="69"/>
      <c r="I266" s="70"/>
      <c r="J266" s="71"/>
      <c r="K266" s="72"/>
    </row>
    <row r="267" spans="2:11" x14ac:dyDescent="0.25">
      <c r="B267" s="65"/>
      <c r="C267" s="66"/>
      <c r="D267" s="67"/>
      <c r="F267" s="68"/>
      <c r="G267" s="68"/>
      <c r="H267" s="69"/>
      <c r="I267" s="70"/>
      <c r="J267" s="71"/>
      <c r="K267" s="72"/>
    </row>
    <row r="268" spans="2:11" x14ac:dyDescent="0.25">
      <c r="B268" s="65"/>
      <c r="C268" s="66"/>
      <c r="D268" s="67"/>
      <c r="F268" s="68"/>
      <c r="G268" s="68"/>
      <c r="H268" s="69"/>
      <c r="I268" s="70"/>
      <c r="J268" s="71"/>
      <c r="K268" s="72"/>
    </row>
    <row r="269" spans="2:11" x14ac:dyDescent="0.25">
      <c r="B269" s="65"/>
      <c r="C269" s="66"/>
      <c r="D269" s="67"/>
      <c r="F269" s="68"/>
      <c r="G269" s="68"/>
      <c r="H269" s="69"/>
      <c r="I269" s="70"/>
      <c r="J269" s="71"/>
      <c r="K269" s="72"/>
    </row>
    <row r="270" spans="2:11" x14ac:dyDescent="0.25">
      <c r="B270" s="65"/>
      <c r="C270" s="66"/>
      <c r="D270" s="67"/>
      <c r="F270" s="68"/>
      <c r="G270" s="68"/>
      <c r="H270" s="69"/>
      <c r="I270" s="70"/>
      <c r="J270" s="71"/>
      <c r="K270" s="72"/>
    </row>
    <row r="271" spans="2:11" x14ac:dyDescent="0.25">
      <c r="B271" s="65"/>
      <c r="C271" s="66"/>
      <c r="D271" s="67"/>
      <c r="F271" s="68"/>
      <c r="G271" s="68"/>
      <c r="H271" s="69"/>
      <c r="I271" s="70"/>
      <c r="J271" s="71"/>
      <c r="K271" s="72"/>
    </row>
    <row r="272" spans="2:11" x14ac:dyDescent="0.25">
      <c r="B272" s="65"/>
      <c r="C272" s="66"/>
      <c r="D272" s="67"/>
      <c r="F272" s="68"/>
      <c r="G272" s="68"/>
      <c r="H272" s="69"/>
      <c r="I272" s="70"/>
      <c r="J272" s="71"/>
      <c r="K272" s="72"/>
    </row>
    <row r="273" spans="2:11" x14ac:dyDescent="0.25">
      <c r="B273" s="65"/>
      <c r="C273" s="66"/>
      <c r="D273" s="67"/>
      <c r="F273" s="68"/>
      <c r="G273" s="68"/>
      <c r="H273" s="69"/>
      <c r="I273" s="70"/>
      <c r="J273" s="71"/>
      <c r="K273" s="72"/>
    </row>
    <row r="274" spans="2:11" x14ac:dyDescent="0.25">
      <c r="B274" s="65"/>
      <c r="C274" s="66"/>
      <c r="D274" s="67"/>
      <c r="F274" s="68"/>
      <c r="G274" s="68"/>
      <c r="H274" s="69"/>
      <c r="I274" s="70"/>
      <c r="J274" s="71"/>
      <c r="K274" s="72"/>
    </row>
    <row r="275" spans="2:11" x14ac:dyDescent="0.25">
      <c r="B275" s="65"/>
      <c r="C275" s="66"/>
      <c r="D275" s="67"/>
      <c r="F275" s="68"/>
      <c r="G275" s="68"/>
      <c r="H275" s="69"/>
      <c r="I275" s="70"/>
      <c r="J275" s="71"/>
      <c r="K275" s="72"/>
    </row>
    <row r="276" spans="2:11" x14ac:dyDescent="0.25">
      <c r="B276" s="65"/>
      <c r="C276" s="66"/>
      <c r="D276" s="67"/>
      <c r="F276" s="68"/>
      <c r="G276" s="68"/>
      <c r="H276" s="69"/>
      <c r="I276" s="70"/>
      <c r="J276" s="71"/>
      <c r="K276" s="72"/>
    </row>
    <row r="277" spans="2:11" x14ac:dyDescent="0.25">
      <c r="B277" s="65"/>
      <c r="C277" s="66"/>
      <c r="D277" s="67"/>
      <c r="F277" s="68"/>
      <c r="G277" s="68"/>
      <c r="H277" s="69"/>
      <c r="I277" s="70"/>
      <c r="J277" s="71"/>
      <c r="K277" s="72"/>
    </row>
    <row r="278" spans="2:11" x14ac:dyDescent="0.25">
      <c r="B278" s="65"/>
      <c r="C278" s="66"/>
      <c r="D278" s="67"/>
      <c r="F278" s="68"/>
      <c r="G278" s="68"/>
      <c r="H278" s="69"/>
      <c r="I278" s="70"/>
      <c r="J278" s="71"/>
      <c r="K278" s="72"/>
    </row>
    <row r="279" spans="2:11" x14ac:dyDescent="0.25">
      <c r="B279" s="65"/>
      <c r="C279" s="66"/>
      <c r="D279" s="67"/>
      <c r="F279" s="68"/>
      <c r="G279" s="68"/>
      <c r="H279" s="69"/>
      <c r="I279" s="70"/>
      <c r="J279" s="71"/>
      <c r="K279" s="72"/>
    </row>
    <row r="280" spans="2:11" x14ac:dyDescent="0.25">
      <c r="B280" s="65"/>
      <c r="C280" s="66"/>
      <c r="D280" s="67"/>
      <c r="F280" s="68"/>
      <c r="G280" s="68"/>
      <c r="H280" s="69"/>
      <c r="I280" s="70"/>
      <c r="J280" s="71"/>
      <c r="K280" s="72"/>
    </row>
    <row r="281" spans="2:11" x14ac:dyDescent="0.25">
      <c r="B281" s="65"/>
      <c r="C281" s="66"/>
      <c r="D281" s="67"/>
      <c r="F281" s="68"/>
      <c r="G281" s="68"/>
      <c r="H281" s="69"/>
      <c r="I281" s="70"/>
      <c r="J281" s="71"/>
      <c r="K281" s="72"/>
    </row>
    <row r="282" spans="2:11" x14ac:dyDescent="0.25">
      <c r="B282" s="65"/>
      <c r="C282" s="66"/>
      <c r="D282" s="67"/>
      <c r="F282" s="68"/>
      <c r="G282" s="68"/>
      <c r="H282" s="69"/>
      <c r="I282" s="70"/>
      <c r="J282" s="71"/>
      <c r="K282" s="72"/>
    </row>
    <row r="283" spans="2:11" x14ac:dyDescent="0.25">
      <c r="B283" s="65"/>
      <c r="C283" s="66"/>
      <c r="D283" s="67"/>
      <c r="F283" s="68"/>
      <c r="G283" s="68"/>
      <c r="H283" s="69"/>
      <c r="I283" s="70"/>
      <c r="J283" s="71"/>
      <c r="K283" s="72"/>
    </row>
    <row r="284" spans="2:11" x14ac:dyDescent="0.25">
      <c r="B284" s="65"/>
      <c r="C284" s="66"/>
      <c r="D284" s="67"/>
      <c r="F284" s="68"/>
      <c r="G284" s="68"/>
      <c r="H284" s="69"/>
      <c r="I284" s="70"/>
      <c r="J284" s="71"/>
      <c r="K284" s="72"/>
    </row>
    <row r="285" spans="2:11" x14ac:dyDescent="0.25">
      <c r="B285" s="65"/>
      <c r="C285" s="66"/>
      <c r="D285" s="67"/>
      <c r="F285" s="68"/>
      <c r="G285" s="68"/>
      <c r="H285" s="69"/>
      <c r="I285" s="70"/>
      <c r="J285" s="71"/>
      <c r="K285" s="72"/>
    </row>
    <row r="286" spans="2:11" x14ac:dyDescent="0.25">
      <c r="B286" s="65"/>
      <c r="C286" s="66"/>
      <c r="D286" s="67"/>
      <c r="F286" s="68"/>
      <c r="G286" s="68"/>
      <c r="H286" s="69"/>
      <c r="I286" s="70"/>
      <c r="J286" s="71"/>
      <c r="K286" s="72"/>
    </row>
    <row r="287" spans="2:11" x14ac:dyDescent="0.25">
      <c r="B287" s="65"/>
      <c r="C287" s="66"/>
      <c r="D287" s="67"/>
      <c r="F287" s="68"/>
      <c r="G287" s="68"/>
      <c r="H287" s="69"/>
      <c r="I287" s="70"/>
      <c r="J287" s="71"/>
      <c r="K287" s="72"/>
    </row>
    <row r="288" spans="2:11" x14ac:dyDescent="0.25">
      <c r="B288" s="65"/>
      <c r="C288" s="66"/>
      <c r="D288" s="67"/>
      <c r="F288" s="68"/>
      <c r="G288" s="68"/>
      <c r="H288" s="69"/>
      <c r="I288" s="70"/>
      <c r="J288" s="71"/>
      <c r="K288" s="72"/>
    </row>
    <row r="289" spans="2:11" x14ac:dyDescent="0.25">
      <c r="B289" s="65"/>
      <c r="C289" s="66"/>
      <c r="D289" s="67"/>
      <c r="F289" s="68"/>
      <c r="G289" s="68"/>
      <c r="H289" s="69"/>
      <c r="I289" s="70"/>
      <c r="J289" s="71"/>
      <c r="K289" s="72"/>
    </row>
    <row r="290" spans="2:11" x14ac:dyDescent="0.25">
      <c r="B290" s="65"/>
      <c r="C290" s="66"/>
      <c r="D290" s="67"/>
      <c r="F290" s="68"/>
      <c r="G290" s="68"/>
      <c r="H290" s="69"/>
      <c r="I290" s="70"/>
      <c r="J290" s="71"/>
      <c r="K290" s="72"/>
    </row>
    <row r="291" spans="2:11" x14ac:dyDescent="0.25">
      <c r="B291" s="65"/>
      <c r="C291" s="66"/>
      <c r="D291" s="67"/>
      <c r="F291" s="68"/>
      <c r="G291" s="68"/>
      <c r="H291" s="69"/>
      <c r="I291" s="70"/>
      <c r="J291" s="71"/>
      <c r="K291" s="72"/>
    </row>
    <row r="292" spans="2:11" x14ac:dyDescent="0.25">
      <c r="B292" s="65"/>
      <c r="C292" s="66"/>
      <c r="D292" s="67"/>
      <c r="F292" s="68"/>
      <c r="G292" s="68"/>
      <c r="H292" s="69"/>
      <c r="I292" s="70"/>
      <c r="J292" s="71"/>
      <c r="K292" s="72"/>
    </row>
    <row r="293" spans="2:11" x14ac:dyDescent="0.25">
      <c r="B293" s="65"/>
      <c r="C293" s="66"/>
      <c r="D293" s="67"/>
      <c r="F293" s="68"/>
      <c r="G293" s="68"/>
      <c r="H293" s="69"/>
      <c r="I293" s="70"/>
      <c r="J293" s="71"/>
      <c r="K293" s="72"/>
    </row>
    <row r="294" spans="2:11" x14ac:dyDescent="0.25">
      <c r="B294" s="65"/>
      <c r="C294" s="66"/>
      <c r="D294" s="67"/>
      <c r="F294" s="68"/>
      <c r="G294" s="68"/>
      <c r="H294" s="69"/>
      <c r="I294" s="70"/>
      <c r="J294" s="71"/>
      <c r="K294" s="72"/>
    </row>
    <row r="295" spans="2:11" x14ac:dyDescent="0.25">
      <c r="B295" s="65"/>
      <c r="C295" s="66"/>
      <c r="D295" s="67"/>
      <c r="F295" s="68"/>
      <c r="G295" s="68"/>
      <c r="H295" s="69"/>
      <c r="I295" s="70"/>
      <c r="J295" s="71"/>
      <c r="K295" s="72"/>
    </row>
    <row r="296" spans="2:11" x14ac:dyDescent="0.25">
      <c r="B296" s="65"/>
      <c r="C296" s="66"/>
      <c r="D296" s="67"/>
      <c r="F296" s="68"/>
      <c r="G296" s="68"/>
      <c r="H296" s="69"/>
      <c r="I296" s="70"/>
      <c r="J296" s="71"/>
      <c r="K296" s="72"/>
    </row>
    <row r="297" spans="2:11" x14ac:dyDescent="0.25">
      <c r="B297" s="65"/>
      <c r="C297" s="66"/>
      <c r="D297" s="67"/>
      <c r="F297" s="68"/>
      <c r="G297" s="68"/>
      <c r="H297" s="69"/>
      <c r="I297" s="70"/>
      <c r="J297" s="71"/>
      <c r="K297" s="72"/>
    </row>
    <row r="298" spans="2:11" x14ac:dyDescent="0.25">
      <c r="B298" s="65"/>
      <c r="C298" s="66"/>
      <c r="D298" s="67"/>
      <c r="F298" s="68"/>
      <c r="G298" s="68"/>
      <c r="H298" s="69"/>
      <c r="I298" s="70"/>
      <c r="J298" s="71"/>
      <c r="K298" s="72"/>
    </row>
    <row r="299" spans="2:11" x14ac:dyDescent="0.25">
      <c r="B299" s="65"/>
      <c r="C299" s="66"/>
      <c r="D299" s="67"/>
      <c r="F299" s="68"/>
      <c r="G299" s="68"/>
      <c r="H299" s="69"/>
      <c r="I299" s="70"/>
      <c r="J299" s="71"/>
      <c r="K299" s="72"/>
    </row>
    <row r="300" spans="2:11" x14ac:dyDescent="0.25">
      <c r="B300" s="65"/>
      <c r="C300" s="66"/>
      <c r="D300" s="67"/>
      <c r="F300" s="68"/>
      <c r="G300" s="68"/>
      <c r="H300" s="69"/>
      <c r="I300" s="70"/>
      <c r="J300" s="71"/>
      <c r="K300" s="72"/>
    </row>
    <row r="301" spans="2:11" x14ac:dyDescent="0.25">
      <c r="B301" s="65"/>
      <c r="C301" s="66"/>
      <c r="D301" s="67"/>
      <c r="F301" s="68"/>
      <c r="G301" s="68"/>
      <c r="H301" s="69"/>
      <c r="I301" s="70"/>
      <c r="J301" s="71"/>
      <c r="K301" s="72"/>
    </row>
    <row r="302" spans="2:11" x14ac:dyDescent="0.25">
      <c r="B302" s="65"/>
      <c r="C302" s="66"/>
      <c r="D302" s="67"/>
      <c r="F302" s="68"/>
      <c r="G302" s="68"/>
      <c r="H302" s="69"/>
      <c r="I302" s="70"/>
      <c r="J302" s="71"/>
      <c r="K302" s="72"/>
    </row>
    <row r="303" spans="2:11" x14ac:dyDescent="0.25">
      <c r="B303" s="65"/>
      <c r="C303" s="66"/>
      <c r="D303" s="67"/>
      <c r="F303" s="68"/>
      <c r="G303" s="68"/>
      <c r="H303" s="69"/>
      <c r="I303" s="70"/>
      <c r="J303" s="71"/>
      <c r="K303" s="72"/>
    </row>
    <row r="304" spans="2:11" x14ac:dyDescent="0.25">
      <c r="B304" s="65"/>
      <c r="C304" s="66"/>
      <c r="D304" s="67"/>
      <c r="F304" s="68"/>
      <c r="G304" s="68"/>
      <c r="H304" s="69"/>
      <c r="I304" s="70"/>
      <c r="J304" s="71"/>
      <c r="K304" s="72"/>
    </row>
    <row r="305" spans="2:11" x14ac:dyDescent="0.25">
      <c r="B305" s="65"/>
      <c r="C305" s="66"/>
      <c r="D305" s="67"/>
      <c r="F305" s="68"/>
      <c r="G305" s="68"/>
      <c r="H305" s="69"/>
      <c r="I305" s="70"/>
      <c r="J305" s="71"/>
      <c r="K305" s="72"/>
    </row>
    <row r="306" spans="2:11" x14ac:dyDescent="0.25">
      <c r="B306" s="65"/>
      <c r="C306" s="66"/>
      <c r="D306" s="67"/>
      <c r="F306" s="68"/>
      <c r="G306" s="68"/>
      <c r="H306" s="69"/>
      <c r="I306" s="70"/>
      <c r="J306" s="71"/>
      <c r="K306" s="72"/>
    </row>
    <row r="307" spans="2:11" x14ac:dyDescent="0.25">
      <c r="B307" s="65"/>
      <c r="C307" s="66"/>
      <c r="D307" s="67"/>
      <c r="F307" s="68"/>
      <c r="G307" s="68"/>
      <c r="H307" s="69"/>
      <c r="I307" s="70"/>
      <c r="J307" s="71"/>
      <c r="K307" s="72"/>
    </row>
    <row r="308" spans="2:11" x14ac:dyDescent="0.25">
      <c r="B308" s="65"/>
      <c r="C308" s="66"/>
      <c r="D308" s="67"/>
      <c r="F308" s="68"/>
      <c r="G308" s="68"/>
      <c r="H308" s="69"/>
      <c r="I308" s="70"/>
      <c r="J308" s="71"/>
      <c r="K308" s="72"/>
    </row>
    <row r="309" spans="2:11" x14ac:dyDescent="0.25">
      <c r="B309" s="65"/>
      <c r="C309" s="66"/>
      <c r="D309" s="67"/>
      <c r="F309" s="68"/>
      <c r="G309" s="68"/>
      <c r="H309" s="69"/>
      <c r="I309" s="70"/>
      <c r="J309" s="71"/>
      <c r="K309" s="72"/>
    </row>
    <row r="310" spans="2:11" x14ac:dyDescent="0.25">
      <c r="B310" s="65"/>
      <c r="C310" s="66"/>
      <c r="D310" s="67"/>
      <c r="F310" s="68"/>
      <c r="G310" s="68"/>
      <c r="H310" s="69"/>
      <c r="I310" s="70"/>
      <c r="J310" s="71"/>
      <c r="K310" s="72"/>
    </row>
    <row r="311" spans="2:11" x14ac:dyDescent="0.25">
      <c r="B311" s="65"/>
      <c r="C311" s="66"/>
      <c r="D311" s="67"/>
      <c r="F311" s="68"/>
      <c r="G311" s="68"/>
      <c r="H311" s="69"/>
      <c r="I311" s="70"/>
      <c r="J311" s="71"/>
      <c r="K311" s="72"/>
    </row>
    <row r="312" spans="2:11" x14ac:dyDescent="0.25">
      <c r="B312" s="65"/>
      <c r="C312" s="66"/>
      <c r="D312" s="67"/>
      <c r="F312" s="68"/>
      <c r="G312" s="68"/>
      <c r="H312" s="69"/>
      <c r="I312" s="70"/>
      <c r="J312" s="71"/>
      <c r="K312" s="72"/>
    </row>
    <row r="313" spans="2:11" x14ac:dyDescent="0.25">
      <c r="B313" s="65"/>
      <c r="C313" s="66"/>
      <c r="D313" s="67"/>
      <c r="F313" s="68"/>
      <c r="G313" s="68"/>
      <c r="H313" s="69"/>
      <c r="I313" s="70"/>
      <c r="J313" s="71"/>
      <c r="K313" s="72"/>
    </row>
    <row r="314" spans="2:11" x14ac:dyDescent="0.25">
      <c r="B314" s="65"/>
      <c r="C314" s="66"/>
      <c r="D314" s="67"/>
      <c r="F314" s="68"/>
      <c r="G314" s="68"/>
      <c r="H314" s="69"/>
      <c r="I314" s="70"/>
      <c r="J314" s="71"/>
      <c r="K314" s="72"/>
    </row>
    <row r="315" spans="2:11" x14ac:dyDescent="0.25">
      <c r="B315" s="65"/>
      <c r="C315" s="66"/>
      <c r="D315" s="67"/>
      <c r="F315" s="68"/>
      <c r="G315" s="68"/>
      <c r="H315" s="69"/>
      <c r="I315" s="70"/>
      <c r="J315" s="71"/>
      <c r="K315" s="72"/>
    </row>
    <row r="316" spans="2:11" x14ac:dyDescent="0.25">
      <c r="B316" s="65"/>
      <c r="C316" s="66"/>
      <c r="D316" s="67"/>
      <c r="F316" s="68"/>
      <c r="G316" s="68"/>
      <c r="H316" s="69"/>
      <c r="I316" s="70"/>
      <c r="J316" s="71"/>
      <c r="K316" s="72"/>
    </row>
    <row r="317" spans="2:11" x14ac:dyDescent="0.25">
      <c r="B317" s="65"/>
      <c r="C317" s="66"/>
      <c r="D317" s="67"/>
      <c r="F317" s="68"/>
      <c r="G317" s="68"/>
      <c r="H317" s="69"/>
      <c r="I317" s="70"/>
      <c r="J317" s="71"/>
      <c r="K317" s="72"/>
    </row>
    <row r="318" spans="2:11" x14ac:dyDescent="0.25">
      <c r="B318" s="65"/>
      <c r="C318" s="66"/>
      <c r="D318" s="67"/>
      <c r="F318" s="68"/>
      <c r="G318" s="68"/>
      <c r="H318" s="69"/>
      <c r="K318" s="72"/>
    </row>
    <row r="319" spans="2:11" x14ac:dyDescent="0.25">
      <c r="B319" s="65"/>
      <c r="C319" s="66"/>
      <c r="D319" s="67"/>
      <c r="F319" s="68"/>
      <c r="G319" s="68"/>
      <c r="H319" s="69"/>
      <c r="K319" s="72"/>
    </row>
    <row r="320" spans="2:11" x14ac:dyDescent="0.25">
      <c r="D320" s="67"/>
      <c r="F320" s="68"/>
      <c r="G320" s="68"/>
      <c r="K320" s="72"/>
    </row>
    <row r="321" spans="4:11" x14ac:dyDescent="0.25">
      <c r="D321" s="67"/>
      <c r="F321" s="68"/>
      <c r="G321" s="68"/>
      <c r="K321" s="72"/>
    </row>
    <row r="322" spans="4:11" x14ac:dyDescent="0.25">
      <c r="F322" s="68"/>
      <c r="G322" s="68"/>
      <c r="K322" s="72"/>
    </row>
    <row r="323" spans="4:11" x14ac:dyDescent="0.25">
      <c r="F323" s="68"/>
      <c r="G323" s="68"/>
      <c r="K323" s="72"/>
    </row>
  </sheetData>
  <sheetProtection password="CACD" sheet="1" objects="1" scenarios="1"/>
  <mergeCells count="1">
    <mergeCell ref="A1:K1"/>
  </mergeCells>
  <dataValidations count="1">
    <dataValidation type="custom" allowBlank="1" showInputMessage="1" showErrorMessage="1" errorTitle="Výše nadačního příspěvku" error="Pozor! Nadační příspěvek nemůže být vyšší než projektový náklad." sqref="K10:K19 K23:K32 K36:K45">
      <formula1>K10&lt;=J10</formula1>
    </dataValidation>
  </dataValidations>
  <pageMargins left="0.70866141732283472" right="0.70866141732283472" top="0.78740157480314965" bottom="0.78740157480314965" header="0.31496062992125984" footer="0.31496062992125984"/>
  <pageSetup paperSize="9" scale="71" fitToHeight="100" orientation="portrait" r:id="rId1"/>
  <headerFooter>
    <oddHeader>&amp;L&amp;Z&amp;F</oddHeader>
    <oddFooter>&amp;LDatum tisku: &amp;D&amp;RStrana &amp;P / 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L162"/>
  <sheetViews>
    <sheetView showGridLines="0" zoomScaleNormal="100" workbookViewId="0">
      <selection activeCell="B4" sqref="B4"/>
    </sheetView>
  </sheetViews>
  <sheetFormatPr defaultRowHeight="15" x14ac:dyDescent="0.25"/>
  <cols>
    <col min="1" max="1" width="4.7109375" customWidth="1"/>
    <col min="2" max="2" width="42.5703125" customWidth="1"/>
    <col min="3" max="3" width="19.42578125" customWidth="1"/>
    <col min="4" max="4" width="16.42578125" style="274" customWidth="1"/>
    <col min="5" max="5" width="46.42578125" customWidth="1"/>
    <col min="6" max="6" width="19.140625" customWidth="1"/>
    <col min="7" max="7" width="7.85546875" customWidth="1"/>
    <col min="9" max="9" width="11.85546875" style="270" bestFit="1" customWidth="1"/>
  </cols>
  <sheetData>
    <row r="1" spans="1:12" ht="50.25" customHeight="1" thickBot="1" x14ac:dyDescent="0.3">
      <c r="A1" s="401"/>
      <c r="B1" s="402"/>
      <c r="C1" s="402"/>
      <c r="D1" s="402"/>
      <c r="E1" s="402"/>
      <c r="F1" s="402"/>
      <c r="G1" s="402"/>
    </row>
    <row r="2" spans="1:12" ht="19.5" thickBot="1" x14ac:dyDescent="0.3">
      <c r="A2" s="179" t="s">
        <v>187</v>
      </c>
      <c r="B2" s="179"/>
      <c r="C2" s="49"/>
      <c r="D2" s="271"/>
      <c r="E2" s="73"/>
      <c r="F2" s="73"/>
      <c r="G2" s="74"/>
      <c r="J2" s="103" t="s">
        <v>127</v>
      </c>
    </row>
    <row r="3" spans="1:12" ht="15.75" thickBot="1" x14ac:dyDescent="0.3">
      <c r="A3" s="75"/>
      <c r="B3" s="77"/>
      <c r="C3" s="76"/>
      <c r="D3" s="272"/>
      <c r="E3" s="77"/>
      <c r="F3" s="77"/>
      <c r="G3" s="78"/>
      <c r="J3" s="103" t="s">
        <v>129</v>
      </c>
      <c r="K3" s="207"/>
      <c r="L3" s="207"/>
    </row>
    <row r="4" spans="1:12" ht="15.75" x14ac:dyDescent="0.25">
      <c r="A4" s="180"/>
      <c r="B4" s="181" t="s">
        <v>110</v>
      </c>
      <c r="C4" s="467">
        <f>+Hlavicka!K5</f>
        <v>0</v>
      </c>
      <c r="D4" s="468"/>
      <c r="E4" s="468"/>
      <c r="F4" s="468"/>
      <c r="G4" s="469"/>
      <c r="J4" s="103" t="s">
        <v>131</v>
      </c>
      <c r="K4" s="207"/>
      <c r="L4" s="207"/>
    </row>
    <row r="5" spans="1:12" ht="15.75" thickBot="1" x14ac:dyDescent="0.3">
      <c r="A5" s="182"/>
      <c r="B5" s="183" t="s">
        <v>111</v>
      </c>
      <c r="C5" s="470">
        <f>+'Projektový záměr'!B5</f>
        <v>0</v>
      </c>
      <c r="D5" s="471"/>
      <c r="E5" s="471"/>
      <c r="F5" s="471"/>
      <c r="G5" s="472"/>
      <c r="J5" s="103" t="s">
        <v>133</v>
      </c>
      <c r="K5" s="207"/>
      <c r="L5" s="207"/>
    </row>
    <row r="6" spans="1:12" ht="15.75" thickBot="1" x14ac:dyDescent="0.3">
      <c r="A6" s="184"/>
      <c r="B6" s="185" t="s">
        <v>112</v>
      </c>
      <c r="C6" s="470">
        <f>+Zadatel!E6</f>
        <v>0</v>
      </c>
      <c r="D6" s="471"/>
      <c r="E6" s="471"/>
      <c r="F6" s="471"/>
      <c r="G6" s="472"/>
      <c r="J6" s="103" t="s">
        <v>135</v>
      </c>
      <c r="K6" s="207"/>
      <c r="L6" s="207"/>
    </row>
    <row r="7" spans="1:12" ht="15.75" thickBot="1" x14ac:dyDescent="0.3">
      <c r="A7" s="184"/>
      <c r="B7" s="185" t="s">
        <v>256</v>
      </c>
      <c r="C7" s="249">
        <f>+SUM(Rozp_Zam!J9:J18,Rozp_Zam!J22:J31,Rozp_Zam!J35:J44)+SUM(Rozp_Struk!C10:C160)</f>
        <v>0</v>
      </c>
      <c r="D7" s="333"/>
      <c r="E7" s="356" t="str">
        <f>IF(C7=0," ",IF(OR(C8/C7&gt;100%,C8/C7&lt;75%),"Nadační příspěvek musí tvořit minimálně 75% a maximálně 100% všech projektových zdrojů - viz Příručka"," "))</f>
        <v xml:space="preserve"> </v>
      </c>
      <c r="F7" s="333"/>
      <c r="G7" s="334"/>
      <c r="J7" s="103" t="s">
        <v>137</v>
      </c>
      <c r="K7" s="207"/>
      <c r="L7" s="207"/>
    </row>
    <row r="8" spans="1:12" ht="15.75" thickBot="1" x14ac:dyDescent="0.3">
      <c r="A8" s="184"/>
      <c r="B8" s="185" t="s">
        <v>276</v>
      </c>
      <c r="C8" s="249">
        <f>+SUM(Rozp_Zam!K10:K19,Rozp_Zam!K23:K32,Rozp_Zam!K36:K45)+SUM(Rozp_Struk!F11:F161)</f>
        <v>0</v>
      </c>
      <c r="D8" s="250"/>
      <c r="E8" s="252" t="str">
        <f>IF(D8=0," ",IF(OR(D8&gt;26000),"Celkový rozpočet nesmí překročit částku 26 000 € !!!",""))</f>
        <v xml:space="preserve"> </v>
      </c>
      <c r="F8" s="252"/>
      <c r="G8" s="248"/>
      <c r="K8" s="207"/>
      <c r="L8" s="207"/>
    </row>
    <row r="9" spans="1:12" ht="15.75" thickBot="1" x14ac:dyDescent="0.3">
      <c r="A9" s="186"/>
      <c r="B9" s="187"/>
      <c r="C9" s="188"/>
      <c r="D9" s="273"/>
      <c r="E9" s="187"/>
      <c r="F9" s="187"/>
      <c r="G9" s="189"/>
      <c r="J9" s="207"/>
      <c r="K9" s="207"/>
      <c r="L9" s="207"/>
    </row>
    <row r="10" spans="1:12" ht="60.75" thickBot="1" x14ac:dyDescent="0.3">
      <c r="A10" s="208" t="s">
        <v>223</v>
      </c>
      <c r="B10" s="209" t="s">
        <v>188</v>
      </c>
      <c r="C10" s="210" t="s">
        <v>277</v>
      </c>
      <c r="D10" s="277" t="s">
        <v>254</v>
      </c>
      <c r="E10" s="211" t="s">
        <v>224</v>
      </c>
      <c r="F10" s="337" t="s">
        <v>180</v>
      </c>
      <c r="G10" s="212" t="s">
        <v>103</v>
      </c>
      <c r="J10" s="207"/>
      <c r="K10" s="207"/>
      <c r="L10" s="207"/>
    </row>
    <row r="11" spans="1:12" ht="25.5" x14ac:dyDescent="0.25">
      <c r="A11" s="338">
        <f>IF(B11="","",1)</f>
        <v>1</v>
      </c>
      <c r="B11" s="339" t="s">
        <v>255</v>
      </c>
      <c r="C11" s="340"/>
      <c r="D11" s="341" t="s">
        <v>257</v>
      </c>
      <c r="E11" s="342" t="s">
        <v>278</v>
      </c>
      <c r="F11" s="342"/>
      <c r="G11" s="343"/>
      <c r="I11" s="275">
        <f t="shared" ref="I11:I42" si="0">+F11+LEN(E11)</f>
        <v>62</v>
      </c>
    </row>
    <row r="12" spans="1:12" x14ac:dyDescent="0.25">
      <c r="A12" s="176" t="str">
        <f>IF(B12="","",MAX($A$11:A11)+1)</f>
        <v/>
      </c>
      <c r="B12" s="154"/>
      <c r="C12" s="177"/>
      <c r="D12" s="253"/>
      <c r="E12" s="178"/>
      <c r="F12" s="349"/>
      <c r="G12" s="251"/>
      <c r="H12" s="79"/>
      <c r="I12" s="275">
        <f t="shared" si="0"/>
        <v>0</v>
      </c>
    </row>
    <row r="13" spans="1:12" x14ac:dyDescent="0.25">
      <c r="A13" s="176" t="str">
        <f>IF(B13="","",MAX($A$11:A12)+1)</f>
        <v/>
      </c>
      <c r="B13" s="154"/>
      <c r="C13" s="177"/>
      <c r="D13" s="253"/>
      <c r="E13" s="178"/>
      <c r="F13" s="349"/>
      <c r="G13" s="251"/>
      <c r="I13" s="275">
        <f t="shared" si="0"/>
        <v>0</v>
      </c>
    </row>
    <row r="14" spans="1:12" x14ac:dyDescent="0.25">
      <c r="A14" s="176" t="str">
        <f>IF(B14="","",MAX($A$11:A13)+1)</f>
        <v/>
      </c>
      <c r="B14" s="154"/>
      <c r="C14" s="177"/>
      <c r="D14" s="253"/>
      <c r="E14" s="178"/>
      <c r="F14" s="349"/>
      <c r="G14" s="251"/>
      <c r="I14" s="275">
        <f t="shared" si="0"/>
        <v>0</v>
      </c>
    </row>
    <row r="15" spans="1:12" x14ac:dyDescent="0.25">
      <c r="A15" s="176" t="str">
        <f>IF(B15="","",MAX($A$11:A14)+1)</f>
        <v/>
      </c>
      <c r="B15" s="154"/>
      <c r="C15" s="177"/>
      <c r="D15" s="253"/>
      <c r="E15" s="178"/>
      <c r="F15" s="349"/>
      <c r="G15" s="251"/>
      <c r="I15" s="275">
        <f t="shared" si="0"/>
        <v>0</v>
      </c>
    </row>
    <row r="16" spans="1:12" x14ac:dyDescent="0.25">
      <c r="A16" s="176" t="str">
        <f>IF(B16="","",MAX($A$11:A15)+1)</f>
        <v/>
      </c>
      <c r="B16" s="154"/>
      <c r="C16" s="177"/>
      <c r="D16" s="253"/>
      <c r="E16" s="178"/>
      <c r="F16" s="349"/>
      <c r="G16" s="251"/>
      <c r="I16" s="275">
        <f t="shared" si="0"/>
        <v>0</v>
      </c>
    </row>
    <row r="17" spans="1:9" x14ac:dyDescent="0.25">
      <c r="A17" s="176" t="str">
        <f>IF(B17="","",MAX($A$11:A16)+1)</f>
        <v/>
      </c>
      <c r="B17" s="154"/>
      <c r="C17" s="177"/>
      <c r="D17" s="253"/>
      <c r="E17" s="178"/>
      <c r="F17" s="349"/>
      <c r="G17" s="251"/>
      <c r="I17" s="275">
        <f t="shared" si="0"/>
        <v>0</v>
      </c>
    </row>
    <row r="18" spans="1:9" x14ac:dyDescent="0.25">
      <c r="A18" s="176" t="str">
        <f>IF(B18="","",MAX($A$11:A17)+1)</f>
        <v/>
      </c>
      <c r="B18" s="154"/>
      <c r="C18" s="177"/>
      <c r="D18" s="253"/>
      <c r="E18" s="178"/>
      <c r="F18" s="349"/>
      <c r="G18" s="251"/>
      <c r="I18" s="275">
        <f t="shared" si="0"/>
        <v>0</v>
      </c>
    </row>
    <row r="19" spans="1:9" x14ac:dyDescent="0.25">
      <c r="A19" s="176" t="str">
        <f>IF(B19="","",MAX($A$11:A18)+1)</f>
        <v/>
      </c>
      <c r="B19" s="154"/>
      <c r="C19" s="177"/>
      <c r="D19" s="253"/>
      <c r="E19" s="178"/>
      <c r="F19" s="349"/>
      <c r="G19" s="251"/>
      <c r="I19" s="275">
        <f t="shared" si="0"/>
        <v>0</v>
      </c>
    </row>
    <row r="20" spans="1:9" x14ac:dyDescent="0.25">
      <c r="A20" s="176" t="str">
        <f>IF(B20="","",MAX($A$11:A19)+1)</f>
        <v/>
      </c>
      <c r="B20" s="154"/>
      <c r="C20" s="177"/>
      <c r="D20" s="253"/>
      <c r="E20" s="178"/>
      <c r="F20" s="349"/>
      <c r="G20" s="251"/>
      <c r="I20" s="275">
        <f t="shared" si="0"/>
        <v>0</v>
      </c>
    </row>
    <row r="21" spans="1:9" x14ac:dyDescent="0.25">
      <c r="A21" s="176" t="str">
        <f>IF(B21="","",MAX($A$11:A20)+1)</f>
        <v/>
      </c>
      <c r="B21" s="154"/>
      <c r="C21" s="177"/>
      <c r="D21" s="253"/>
      <c r="E21" s="178"/>
      <c r="F21" s="349"/>
      <c r="G21" s="251"/>
      <c r="I21" s="275">
        <f t="shared" si="0"/>
        <v>0</v>
      </c>
    </row>
    <row r="22" spans="1:9" x14ac:dyDescent="0.25">
      <c r="A22" s="176" t="str">
        <f>IF(B22="","",MAX($A$11:A21)+1)</f>
        <v/>
      </c>
      <c r="B22" s="154"/>
      <c r="C22" s="177"/>
      <c r="D22" s="253"/>
      <c r="E22" s="178"/>
      <c r="F22" s="349"/>
      <c r="G22" s="251"/>
      <c r="I22" s="275">
        <f t="shared" si="0"/>
        <v>0</v>
      </c>
    </row>
    <row r="23" spans="1:9" x14ac:dyDescent="0.25">
      <c r="A23" s="176" t="str">
        <f>IF(B23="","",MAX($A$11:A22)+1)</f>
        <v/>
      </c>
      <c r="B23" s="154"/>
      <c r="C23" s="177"/>
      <c r="D23" s="253"/>
      <c r="E23" s="178"/>
      <c r="F23" s="349"/>
      <c r="G23" s="251"/>
      <c r="I23" s="275">
        <f t="shared" si="0"/>
        <v>0</v>
      </c>
    </row>
    <row r="24" spans="1:9" x14ac:dyDescent="0.25">
      <c r="A24" s="176" t="str">
        <f>IF(B24="","",MAX($A$11:A23)+1)</f>
        <v/>
      </c>
      <c r="B24" s="154"/>
      <c r="C24" s="177"/>
      <c r="D24" s="253"/>
      <c r="E24" s="178"/>
      <c r="F24" s="349"/>
      <c r="G24" s="251"/>
      <c r="I24" s="275">
        <f t="shared" si="0"/>
        <v>0</v>
      </c>
    </row>
    <row r="25" spans="1:9" x14ac:dyDescent="0.25">
      <c r="A25" s="176" t="str">
        <f>IF(B25="","",MAX($A$11:A24)+1)</f>
        <v/>
      </c>
      <c r="B25" s="154"/>
      <c r="C25" s="177"/>
      <c r="D25" s="253"/>
      <c r="E25" s="178"/>
      <c r="F25" s="349"/>
      <c r="G25" s="251"/>
      <c r="I25" s="275">
        <f t="shared" si="0"/>
        <v>0</v>
      </c>
    </row>
    <row r="26" spans="1:9" x14ac:dyDescent="0.25">
      <c r="A26" s="176" t="str">
        <f>IF(B26="","",MAX($A$11:A25)+1)</f>
        <v/>
      </c>
      <c r="B26" s="154"/>
      <c r="C26" s="177"/>
      <c r="D26" s="253"/>
      <c r="E26" s="178"/>
      <c r="F26" s="349"/>
      <c r="G26" s="251"/>
      <c r="I26" s="275">
        <f t="shared" si="0"/>
        <v>0</v>
      </c>
    </row>
    <row r="27" spans="1:9" x14ac:dyDescent="0.25">
      <c r="A27" s="176" t="str">
        <f>IF(B27="","",MAX($A$11:A26)+1)</f>
        <v/>
      </c>
      <c r="B27" s="154"/>
      <c r="C27" s="177"/>
      <c r="D27" s="253"/>
      <c r="E27" s="178"/>
      <c r="F27" s="349"/>
      <c r="G27" s="251"/>
      <c r="I27" s="275">
        <f t="shared" si="0"/>
        <v>0</v>
      </c>
    </row>
    <row r="28" spans="1:9" x14ac:dyDescent="0.25">
      <c r="A28" s="176" t="str">
        <f>IF(B28="","",MAX($A$11:A27)+1)</f>
        <v/>
      </c>
      <c r="B28" s="154"/>
      <c r="C28" s="177"/>
      <c r="D28" s="253"/>
      <c r="E28" s="178"/>
      <c r="F28" s="349"/>
      <c r="G28" s="251"/>
      <c r="I28" s="275">
        <f t="shared" si="0"/>
        <v>0</v>
      </c>
    </row>
    <row r="29" spans="1:9" x14ac:dyDescent="0.25">
      <c r="A29" s="176" t="str">
        <f>IF(B29="","",MAX($A$11:A28)+1)</f>
        <v/>
      </c>
      <c r="B29" s="154"/>
      <c r="C29" s="177"/>
      <c r="D29" s="253"/>
      <c r="E29" s="178"/>
      <c r="F29" s="349"/>
      <c r="G29" s="251"/>
      <c r="I29" s="275">
        <f t="shared" si="0"/>
        <v>0</v>
      </c>
    </row>
    <row r="30" spans="1:9" x14ac:dyDescent="0.25">
      <c r="A30" s="176" t="str">
        <f>IF(B30="","",MAX($A$11:A29)+1)</f>
        <v/>
      </c>
      <c r="B30" s="154"/>
      <c r="C30" s="177"/>
      <c r="D30" s="253"/>
      <c r="E30" s="178"/>
      <c r="F30" s="349"/>
      <c r="G30" s="251"/>
      <c r="I30" s="275">
        <f t="shared" si="0"/>
        <v>0</v>
      </c>
    </row>
    <row r="31" spans="1:9" x14ac:dyDescent="0.25">
      <c r="A31" s="176" t="str">
        <f>IF(B31="","",MAX($A$11:A30)+1)</f>
        <v/>
      </c>
      <c r="B31" s="154"/>
      <c r="C31" s="177"/>
      <c r="D31" s="253"/>
      <c r="E31" s="178"/>
      <c r="F31" s="349"/>
      <c r="G31" s="251"/>
      <c r="I31" s="275">
        <f t="shared" si="0"/>
        <v>0</v>
      </c>
    </row>
    <row r="32" spans="1:9" x14ac:dyDescent="0.25">
      <c r="A32" s="176" t="str">
        <f>IF(B32="","",MAX($A$11:A31)+1)</f>
        <v/>
      </c>
      <c r="B32" s="154"/>
      <c r="C32" s="177"/>
      <c r="D32" s="253"/>
      <c r="E32" s="178"/>
      <c r="F32" s="349"/>
      <c r="G32" s="251"/>
      <c r="I32" s="275">
        <f t="shared" si="0"/>
        <v>0</v>
      </c>
    </row>
    <row r="33" spans="1:9" x14ac:dyDescent="0.25">
      <c r="A33" s="176" t="str">
        <f>IF(B33="","",MAX($A$11:A32)+1)</f>
        <v/>
      </c>
      <c r="B33" s="154"/>
      <c r="C33" s="177"/>
      <c r="D33" s="253"/>
      <c r="E33" s="178"/>
      <c r="F33" s="349"/>
      <c r="G33" s="251"/>
      <c r="I33" s="275">
        <f t="shared" si="0"/>
        <v>0</v>
      </c>
    </row>
    <row r="34" spans="1:9" x14ac:dyDescent="0.25">
      <c r="A34" s="176" t="str">
        <f>IF(B34="","",MAX($A$11:A33)+1)</f>
        <v/>
      </c>
      <c r="B34" s="154"/>
      <c r="C34" s="177"/>
      <c r="D34" s="253"/>
      <c r="E34" s="178"/>
      <c r="F34" s="349"/>
      <c r="G34" s="251"/>
      <c r="I34" s="275">
        <f t="shared" si="0"/>
        <v>0</v>
      </c>
    </row>
    <row r="35" spans="1:9" x14ac:dyDescent="0.25">
      <c r="A35" s="176" t="str">
        <f>IF(B35="","",MAX($A$11:A34)+1)</f>
        <v/>
      </c>
      <c r="B35" s="154"/>
      <c r="C35" s="177"/>
      <c r="D35" s="253"/>
      <c r="E35" s="178"/>
      <c r="F35" s="349"/>
      <c r="G35" s="251"/>
      <c r="I35" s="275">
        <f t="shared" si="0"/>
        <v>0</v>
      </c>
    </row>
    <row r="36" spans="1:9" x14ac:dyDescent="0.25">
      <c r="A36" s="176" t="str">
        <f>IF(B36="","",MAX($A$11:A35)+1)</f>
        <v/>
      </c>
      <c r="B36" s="154"/>
      <c r="C36" s="177"/>
      <c r="D36" s="253"/>
      <c r="E36" s="178"/>
      <c r="F36" s="349"/>
      <c r="G36" s="251"/>
      <c r="I36" s="275">
        <f t="shared" si="0"/>
        <v>0</v>
      </c>
    </row>
    <row r="37" spans="1:9" x14ac:dyDescent="0.25">
      <c r="A37" s="176" t="str">
        <f>IF(B37="","",MAX($A$11:A36)+1)</f>
        <v/>
      </c>
      <c r="B37" s="154"/>
      <c r="C37" s="177"/>
      <c r="D37" s="253"/>
      <c r="E37" s="178"/>
      <c r="F37" s="349"/>
      <c r="G37" s="251"/>
      <c r="I37" s="275">
        <f t="shared" si="0"/>
        <v>0</v>
      </c>
    </row>
    <row r="38" spans="1:9" x14ac:dyDescent="0.25">
      <c r="A38" s="176" t="str">
        <f>IF(B38="","",MAX($A$11:A37)+1)</f>
        <v/>
      </c>
      <c r="B38" s="154"/>
      <c r="C38" s="177"/>
      <c r="D38" s="253"/>
      <c r="E38" s="178"/>
      <c r="F38" s="349"/>
      <c r="G38" s="251"/>
      <c r="I38" s="275">
        <f t="shared" si="0"/>
        <v>0</v>
      </c>
    </row>
    <row r="39" spans="1:9" x14ac:dyDescent="0.25">
      <c r="A39" s="176" t="str">
        <f>IF(B39="","",MAX($A$11:A38)+1)</f>
        <v/>
      </c>
      <c r="B39" s="154"/>
      <c r="C39" s="177"/>
      <c r="D39" s="253"/>
      <c r="E39" s="178"/>
      <c r="F39" s="349"/>
      <c r="G39" s="251"/>
      <c r="I39" s="275">
        <f t="shared" si="0"/>
        <v>0</v>
      </c>
    </row>
    <row r="40" spans="1:9" x14ac:dyDescent="0.25">
      <c r="A40" s="176" t="str">
        <f>IF(B40="","",MAX($A$11:A39)+1)</f>
        <v/>
      </c>
      <c r="B40" s="154"/>
      <c r="C40" s="177"/>
      <c r="D40" s="253"/>
      <c r="E40" s="178"/>
      <c r="F40" s="349"/>
      <c r="G40" s="251"/>
      <c r="I40" s="275">
        <f t="shared" si="0"/>
        <v>0</v>
      </c>
    </row>
    <row r="41" spans="1:9" x14ac:dyDescent="0.25">
      <c r="A41" s="176" t="str">
        <f>IF(B41="","",MAX($A$11:A40)+1)</f>
        <v/>
      </c>
      <c r="B41" s="154"/>
      <c r="C41" s="177"/>
      <c r="D41" s="253"/>
      <c r="E41" s="178"/>
      <c r="F41" s="349"/>
      <c r="G41" s="251"/>
      <c r="I41" s="275">
        <f t="shared" si="0"/>
        <v>0</v>
      </c>
    </row>
    <row r="42" spans="1:9" x14ac:dyDescent="0.25">
      <c r="A42" s="176" t="str">
        <f>IF(B42="","",MAX($A$11:A41)+1)</f>
        <v/>
      </c>
      <c r="B42" s="154"/>
      <c r="C42" s="177"/>
      <c r="D42" s="253"/>
      <c r="E42" s="178"/>
      <c r="F42" s="349"/>
      <c r="G42" s="251"/>
      <c r="I42" s="275">
        <f t="shared" si="0"/>
        <v>0</v>
      </c>
    </row>
    <row r="43" spans="1:9" x14ac:dyDescent="0.25">
      <c r="A43" s="176" t="str">
        <f>IF(B43="","",MAX($A$11:A42)+1)</f>
        <v/>
      </c>
      <c r="B43" s="154"/>
      <c r="C43" s="177"/>
      <c r="D43" s="253"/>
      <c r="E43" s="178"/>
      <c r="F43" s="349"/>
      <c r="G43" s="251"/>
      <c r="I43" s="275">
        <f t="shared" ref="I43:I74" si="1">+F43+LEN(E43)</f>
        <v>0</v>
      </c>
    </row>
    <row r="44" spans="1:9" x14ac:dyDescent="0.25">
      <c r="A44" s="176" t="str">
        <f>IF(B44="","",MAX($A$11:A43)+1)</f>
        <v/>
      </c>
      <c r="B44" s="154"/>
      <c r="C44" s="177"/>
      <c r="D44" s="253"/>
      <c r="E44" s="178"/>
      <c r="F44" s="349"/>
      <c r="G44" s="251"/>
      <c r="I44" s="275">
        <f t="shared" si="1"/>
        <v>0</v>
      </c>
    </row>
    <row r="45" spans="1:9" x14ac:dyDescent="0.25">
      <c r="A45" s="176" t="str">
        <f>IF(B45="","",MAX($A$11:A44)+1)</f>
        <v/>
      </c>
      <c r="B45" s="154"/>
      <c r="C45" s="177"/>
      <c r="D45" s="253"/>
      <c r="E45" s="178"/>
      <c r="F45" s="349"/>
      <c r="G45" s="251"/>
      <c r="I45" s="275">
        <f t="shared" si="1"/>
        <v>0</v>
      </c>
    </row>
    <row r="46" spans="1:9" x14ac:dyDescent="0.25">
      <c r="A46" s="176" t="str">
        <f>IF(B46="","",MAX($A$11:A45)+1)</f>
        <v/>
      </c>
      <c r="B46" s="154"/>
      <c r="C46" s="177"/>
      <c r="D46" s="253"/>
      <c r="E46" s="178"/>
      <c r="F46" s="349"/>
      <c r="G46" s="251"/>
      <c r="I46" s="275">
        <f t="shared" si="1"/>
        <v>0</v>
      </c>
    </row>
    <row r="47" spans="1:9" x14ac:dyDescent="0.25">
      <c r="A47" s="176" t="str">
        <f>IF(B47="","",MAX($A$11:A46)+1)</f>
        <v/>
      </c>
      <c r="B47" s="154"/>
      <c r="C47" s="177"/>
      <c r="D47" s="253"/>
      <c r="E47" s="178"/>
      <c r="F47" s="349"/>
      <c r="G47" s="251"/>
      <c r="I47" s="275">
        <f t="shared" si="1"/>
        <v>0</v>
      </c>
    </row>
    <row r="48" spans="1:9" x14ac:dyDescent="0.25">
      <c r="A48" s="176" t="str">
        <f>IF(B48="","",MAX($A$11:A47)+1)</f>
        <v/>
      </c>
      <c r="B48" s="154"/>
      <c r="C48" s="177"/>
      <c r="D48" s="253"/>
      <c r="E48" s="178"/>
      <c r="F48" s="349"/>
      <c r="G48" s="251"/>
      <c r="I48" s="275">
        <f t="shared" si="1"/>
        <v>0</v>
      </c>
    </row>
    <row r="49" spans="1:9" x14ac:dyDescent="0.25">
      <c r="A49" s="176" t="str">
        <f>IF(B49="","",MAX($A$11:A48)+1)</f>
        <v/>
      </c>
      <c r="B49" s="154"/>
      <c r="C49" s="177"/>
      <c r="D49" s="253"/>
      <c r="E49" s="178"/>
      <c r="F49" s="349"/>
      <c r="G49" s="251"/>
      <c r="I49" s="275">
        <f t="shared" si="1"/>
        <v>0</v>
      </c>
    </row>
    <row r="50" spans="1:9" x14ac:dyDescent="0.25">
      <c r="A50" s="176" t="str">
        <f>IF(B50="","",MAX($A$11:A49)+1)</f>
        <v/>
      </c>
      <c r="B50" s="154"/>
      <c r="C50" s="177"/>
      <c r="D50" s="253"/>
      <c r="E50" s="178"/>
      <c r="F50" s="349"/>
      <c r="G50" s="251"/>
      <c r="I50" s="275">
        <f t="shared" si="1"/>
        <v>0</v>
      </c>
    </row>
    <row r="51" spans="1:9" x14ac:dyDescent="0.25">
      <c r="A51" s="176" t="str">
        <f>IF(B51="","",MAX($A$11:A50)+1)</f>
        <v/>
      </c>
      <c r="B51" s="154"/>
      <c r="C51" s="177"/>
      <c r="D51" s="253"/>
      <c r="E51" s="178"/>
      <c r="F51" s="349"/>
      <c r="G51" s="251"/>
      <c r="I51" s="275">
        <f t="shared" si="1"/>
        <v>0</v>
      </c>
    </row>
    <row r="52" spans="1:9" x14ac:dyDescent="0.25">
      <c r="A52" s="176" t="str">
        <f>IF(B52="","",MAX($A$11:A51)+1)</f>
        <v/>
      </c>
      <c r="B52" s="154"/>
      <c r="C52" s="177"/>
      <c r="D52" s="253"/>
      <c r="E52" s="178"/>
      <c r="F52" s="349"/>
      <c r="G52" s="251"/>
      <c r="I52" s="275">
        <f t="shared" si="1"/>
        <v>0</v>
      </c>
    </row>
    <row r="53" spans="1:9" x14ac:dyDescent="0.25">
      <c r="A53" s="176" t="str">
        <f>IF(B53="","",MAX($A$11:A52)+1)</f>
        <v/>
      </c>
      <c r="B53" s="154"/>
      <c r="C53" s="177"/>
      <c r="D53" s="253"/>
      <c r="E53" s="178"/>
      <c r="F53" s="349"/>
      <c r="G53" s="251"/>
      <c r="I53" s="275">
        <f t="shared" si="1"/>
        <v>0</v>
      </c>
    </row>
    <row r="54" spans="1:9" x14ac:dyDescent="0.25">
      <c r="A54" s="176" t="str">
        <f>IF(B54="","",MAX($A$11:A53)+1)</f>
        <v/>
      </c>
      <c r="B54" s="154"/>
      <c r="C54" s="177"/>
      <c r="D54" s="253"/>
      <c r="E54" s="178"/>
      <c r="F54" s="349"/>
      <c r="G54" s="251"/>
      <c r="I54" s="275">
        <f t="shared" si="1"/>
        <v>0</v>
      </c>
    </row>
    <row r="55" spans="1:9" x14ac:dyDescent="0.25">
      <c r="A55" s="176" t="str">
        <f>IF(B55="","",MAX($A$11:A54)+1)</f>
        <v/>
      </c>
      <c r="B55" s="154"/>
      <c r="C55" s="177"/>
      <c r="D55" s="253"/>
      <c r="E55" s="178"/>
      <c r="F55" s="349"/>
      <c r="G55" s="251"/>
      <c r="I55" s="275">
        <f t="shared" si="1"/>
        <v>0</v>
      </c>
    </row>
    <row r="56" spans="1:9" x14ac:dyDescent="0.25">
      <c r="A56" s="176" t="str">
        <f>IF(B56="","",MAX($A$11:A55)+1)</f>
        <v/>
      </c>
      <c r="B56" s="154"/>
      <c r="C56" s="177"/>
      <c r="D56" s="253"/>
      <c r="E56" s="178"/>
      <c r="F56" s="349"/>
      <c r="G56" s="251"/>
      <c r="I56" s="275">
        <f t="shared" si="1"/>
        <v>0</v>
      </c>
    </row>
    <row r="57" spans="1:9" x14ac:dyDescent="0.25">
      <c r="A57" s="176" t="str">
        <f>IF(B57="","",MAX($A$11:A56)+1)</f>
        <v/>
      </c>
      <c r="B57" s="154"/>
      <c r="C57" s="177"/>
      <c r="D57" s="253"/>
      <c r="E57" s="178"/>
      <c r="F57" s="349"/>
      <c r="G57" s="251"/>
      <c r="I57" s="275">
        <f t="shared" si="1"/>
        <v>0</v>
      </c>
    </row>
    <row r="58" spans="1:9" x14ac:dyDescent="0.25">
      <c r="A58" s="176" t="str">
        <f>IF(B58="","",MAX($A$11:A57)+1)</f>
        <v/>
      </c>
      <c r="B58" s="154"/>
      <c r="C58" s="177"/>
      <c r="D58" s="253"/>
      <c r="E58" s="178"/>
      <c r="F58" s="349"/>
      <c r="G58" s="251"/>
      <c r="I58" s="275">
        <f t="shared" si="1"/>
        <v>0</v>
      </c>
    </row>
    <row r="59" spans="1:9" x14ac:dyDescent="0.25">
      <c r="A59" s="176" t="str">
        <f>IF(B59="","",MAX($A$11:A58)+1)</f>
        <v/>
      </c>
      <c r="B59" s="154"/>
      <c r="C59" s="177"/>
      <c r="D59" s="253"/>
      <c r="E59" s="178"/>
      <c r="F59" s="349"/>
      <c r="G59" s="251"/>
      <c r="I59" s="275">
        <f t="shared" si="1"/>
        <v>0</v>
      </c>
    </row>
    <row r="60" spans="1:9" x14ac:dyDescent="0.25">
      <c r="A60" s="176" t="str">
        <f>IF(B60="","",MAX($A$11:A59)+1)</f>
        <v/>
      </c>
      <c r="B60" s="154"/>
      <c r="C60" s="177"/>
      <c r="D60" s="253"/>
      <c r="E60" s="178"/>
      <c r="F60" s="349"/>
      <c r="G60" s="251"/>
      <c r="I60" s="275">
        <f t="shared" si="1"/>
        <v>0</v>
      </c>
    </row>
    <row r="61" spans="1:9" x14ac:dyDescent="0.25">
      <c r="A61" s="176" t="str">
        <f>IF(B61="","",MAX($A$11:A60)+1)</f>
        <v/>
      </c>
      <c r="B61" s="154"/>
      <c r="C61" s="177"/>
      <c r="D61" s="253"/>
      <c r="E61" s="178"/>
      <c r="F61" s="349"/>
      <c r="G61" s="251"/>
      <c r="I61" s="275">
        <f t="shared" si="1"/>
        <v>0</v>
      </c>
    </row>
    <row r="62" spans="1:9" x14ac:dyDescent="0.25">
      <c r="A62" s="176" t="str">
        <f>IF(B62="","",MAX($A$11:A61)+1)</f>
        <v/>
      </c>
      <c r="B62" s="154"/>
      <c r="C62" s="177"/>
      <c r="D62" s="253"/>
      <c r="E62" s="178"/>
      <c r="F62" s="349"/>
      <c r="G62" s="251"/>
      <c r="I62" s="275">
        <f t="shared" si="1"/>
        <v>0</v>
      </c>
    </row>
    <row r="63" spans="1:9" x14ac:dyDescent="0.25">
      <c r="A63" s="176" t="str">
        <f>IF(B63="","",MAX($A$11:A62)+1)</f>
        <v/>
      </c>
      <c r="B63" s="154"/>
      <c r="C63" s="177"/>
      <c r="D63" s="253"/>
      <c r="E63" s="178"/>
      <c r="F63" s="349"/>
      <c r="G63" s="251"/>
      <c r="I63" s="275">
        <f t="shared" si="1"/>
        <v>0</v>
      </c>
    </row>
    <row r="64" spans="1:9" x14ac:dyDescent="0.25">
      <c r="A64" s="176" t="str">
        <f>IF(B64="","",MAX($A$11:A63)+1)</f>
        <v/>
      </c>
      <c r="B64" s="154"/>
      <c r="C64" s="177"/>
      <c r="D64" s="253"/>
      <c r="E64" s="178"/>
      <c r="F64" s="349"/>
      <c r="G64" s="251"/>
      <c r="I64" s="275">
        <f t="shared" si="1"/>
        <v>0</v>
      </c>
    </row>
    <row r="65" spans="1:9" x14ac:dyDescent="0.25">
      <c r="A65" s="176" t="str">
        <f>IF(B65="","",MAX($A$11:A64)+1)</f>
        <v/>
      </c>
      <c r="B65" s="154"/>
      <c r="C65" s="177"/>
      <c r="D65" s="253"/>
      <c r="E65" s="178"/>
      <c r="F65" s="349"/>
      <c r="G65" s="251"/>
      <c r="I65" s="275">
        <f t="shared" si="1"/>
        <v>0</v>
      </c>
    </row>
    <row r="66" spans="1:9" x14ac:dyDescent="0.25">
      <c r="A66" s="176" t="str">
        <f>IF(B66="","",MAX($A$11:A65)+1)</f>
        <v/>
      </c>
      <c r="B66" s="154"/>
      <c r="C66" s="177"/>
      <c r="D66" s="253"/>
      <c r="E66" s="178"/>
      <c r="F66" s="349"/>
      <c r="G66" s="251"/>
      <c r="I66" s="275">
        <f t="shared" si="1"/>
        <v>0</v>
      </c>
    </row>
    <row r="67" spans="1:9" x14ac:dyDescent="0.25">
      <c r="A67" s="176" t="str">
        <f>IF(B67="","",MAX($A$11:A66)+1)</f>
        <v/>
      </c>
      <c r="B67" s="154"/>
      <c r="C67" s="177"/>
      <c r="D67" s="253"/>
      <c r="E67" s="178"/>
      <c r="F67" s="349"/>
      <c r="G67" s="251"/>
      <c r="I67" s="275">
        <f t="shared" si="1"/>
        <v>0</v>
      </c>
    </row>
    <row r="68" spans="1:9" x14ac:dyDescent="0.25">
      <c r="A68" s="176" t="str">
        <f>IF(B68="","",MAX($A$11:A67)+1)</f>
        <v/>
      </c>
      <c r="B68" s="154"/>
      <c r="C68" s="177"/>
      <c r="D68" s="253"/>
      <c r="E68" s="178"/>
      <c r="F68" s="349"/>
      <c r="G68" s="251"/>
      <c r="I68" s="275">
        <f t="shared" si="1"/>
        <v>0</v>
      </c>
    </row>
    <row r="69" spans="1:9" x14ac:dyDescent="0.25">
      <c r="A69" s="176" t="str">
        <f>IF(B69="","",MAX($A$11:A68)+1)</f>
        <v/>
      </c>
      <c r="B69" s="154"/>
      <c r="C69" s="177"/>
      <c r="D69" s="253"/>
      <c r="E69" s="178"/>
      <c r="F69" s="349"/>
      <c r="G69" s="251"/>
      <c r="I69" s="275">
        <f t="shared" si="1"/>
        <v>0</v>
      </c>
    </row>
    <row r="70" spans="1:9" x14ac:dyDescent="0.25">
      <c r="A70" s="176" t="str">
        <f>IF(B70="","",MAX($A$11:A69)+1)</f>
        <v/>
      </c>
      <c r="B70" s="154"/>
      <c r="C70" s="177"/>
      <c r="D70" s="253"/>
      <c r="E70" s="178"/>
      <c r="F70" s="349"/>
      <c r="G70" s="251"/>
      <c r="I70" s="275">
        <f t="shared" si="1"/>
        <v>0</v>
      </c>
    </row>
    <row r="71" spans="1:9" x14ac:dyDescent="0.25">
      <c r="A71" s="176" t="str">
        <f>IF(B71="","",MAX($A$11:A70)+1)</f>
        <v/>
      </c>
      <c r="B71" s="154"/>
      <c r="C71" s="177"/>
      <c r="D71" s="253"/>
      <c r="E71" s="178"/>
      <c r="F71" s="349"/>
      <c r="G71" s="251"/>
      <c r="I71" s="275">
        <f t="shared" si="1"/>
        <v>0</v>
      </c>
    </row>
    <row r="72" spans="1:9" x14ac:dyDescent="0.25">
      <c r="A72" s="176" t="str">
        <f>IF(B72="","",MAX($A$11:A71)+1)</f>
        <v/>
      </c>
      <c r="B72" s="154"/>
      <c r="C72" s="177"/>
      <c r="D72" s="253"/>
      <c r="E72" s="178"/>
      <c r="F72" s="349"/>
      <c r="G72" s="251"/>
      <c r="I72" s="275">
        <f t="shared" si="1"/>
        <v>0</v>
      </c>
    </row>
    <row r="73" spans="1:9" x14ac:dyDescent="0.25">
      <c r="A73" s="176" t="str">
        <f>IF(B73="","",MAX($A$11:A72)+1)</f>
        <v/>
      </c>
      <c r="B73" s="154"/>
      <c r="C73" s="177"/>
      <c r="D73" s="253"/>
      <c r="E73" s="178"/>
      <c r="F73" s="349"/>
      <c r="G73" s="251"/>
      <c r="I73" s="275">
        <f t="shared" si="1"/>
        <v>0</v>
      </c>
    </row>
    <row r="74" spans="1:9" x14ac:dyDescent="0.25">
      <c r="A74" s="176" t="str">
        <f>IF(B74="","",MAX($A$11:A73)+1)</f>
        <v/>
      </c>
      <c r="B74" s="154"/>
      <c r="C74" s="177"/>
      <c r="D74" s="253"/>
      <c r="E74" s="178"/>
      <c r="F74" s="349"/>
      <c r="G74" s="251"/>
      <c r="I74" s="275">
        <f t="shared" si="1"/>
        <v>0</v>
      </c>
    </row>
    <row r="75" spans="1:9" x14ac:dyDescent="0.25">
      <c r="A75" s="176" t="str">
        <f>IF(B75="","",MAX($A$11:A74)+1)</f>
        <v/>
      </c>
      <c r="B75" s="154"/>
      <c r="C75" s="177"/>
      <c r="D75" s="253"/>
      <c r="E75" s="178"/>
      <c r="F75" s="349"/>
      <c r="G75" s="251"/>
      <c r="I75" s="275">
        <f t="shared" ref="I75:I106" si="2">+F75+LEN(E75)</f>
        <v>0</v>
      </c>
    </row>
    <row r="76" spans="1:9" x14ac:dyDescent="0.25">
      <c r="A76" s="176" t="str">
        <f>IF(B76="","",MAX($A$11:A75)+1)</f>
        <v/>
      </c>
      <c r="B76" s="154"/>
      <c r="C76" s="177"/>
      <c r="D76" s="253"/>
      <c r="E76" s="178"/>
      <c r="F76" s="349"/>
      <c r="G76" s="251"/>
      <c r="I76" s="275">
        <f t="shared" si="2"/>
        <v>0</v>
      </c>
    </row>
    <row r="77" spans="1:9" x14ac:dyDescent="0.25">
      <c r="A77" s="176" t="str">
        <f>IF(B77="","",MAX($A$11:A76)+1)</f>
        <v/>
      </c>
      <c r="B77" s="154"/>
      <c r="C77" s="177"/>
      <c r="D77" s="253"/>
      <c r="E77" s="178"/>
      <c r="F77" s="349"/>
      <c r="G77" s="251"/>
      <c r="I77" s="275">
        <f t="shared" si="2"/>
        <v>0</v>
      </c>
    </row>
    <row r="78" spans="1:9" x14ac:dyDescent="0.25">
      <c r="A78" s="176" t="str">
        <f>IF(B78="","",MAX($A$11:A77)+1)</f>
        <v/>
      </c>
      <c r="B78" s="154"/>
      <c r="C78" s="177"/>
      <c r="D78" s="253"/>
      <c r="E78" s="178"/>
      <c r="F78" s="349"/>
      <c r="G78" s="251"/>
      <c r="I78" s="275">
        <f t="shared" si="2"/>
        <v>0</v>
      </c>
    </row>
    <row r="79" spans="1:9" x14ac:dyDescent="0.25">
      <c r="A79" s="176" t="str">
        <f>IF(B79="","",MAX($A$11:A78)+1)</f>
        <v/>
      </c>
      <c r="B79" s="154"/>
      <c r="C79" s="177"/>
      <c r="D79" s="253"/>
      <c r="E79" s="178"/>
      <c r="F79" s="349"/>
      <c r="G79" s="251"/>
      <c r="I79" s="275">
        <f t="shared" si="2"/>
        <v>0</v>
      </c>
    </row>
    <row r="80" spans="1:9" x14ac:dyDescent="0.25">
      <c r="A80" s="176" t="str">
        <f>IF(B80="","",MAX($A$11:A79)+1)</f>
        <v/>
      </c>
      <c r="B80" s="154"/>
      <c r="C80" s="177"/>
      <c r="D80" s="253"/>
      <c r="E80" s="178"/>
      <c r="F80" s="349"/>
      <c r="G80" s="251"/>
      <c r="I80" s="275">
        <f t="shared" si="2"/>
        <v>0</v>
      </c>
    </row>
    <row r="81" spans="1:9" x14ac:dyDescent="0.25">
      <c r="A81" s="176" t="str">
        <f>IF(B81="","",MAX($A$11:A80)+1)</f>
        <v/>
      </c>
      <c r="B81" s="154"/>
      <c r="C81" s="177"/>
      <c r="D81" s="253"/>
      <c r="E81" s="178"/>
      <c r="F81" s="349"/>
      <c r="G81" s="251"/>
      <c r="I81" s="275">
        <f t="shared" si="2"/>
        <v>0</v>
      </c>
    </row>
    <row r="82" spans="1:9" x14ac:dyDescent="0.25">
      <c r="A82" s="176" t="str">
        <f>IF(B82="","",MAX($A$11:A81)+1)</f>
        <v/>
      </c>
      <c r="B82" s="154"/>
      <c r="C82" s="177"/>
      <c r="D82" s="253"/>
      <c r="E82" s="178"/>
      <c r="F82" s="349"/>
      <c r="G82" s="251"/>
      <c r="I82" s="275">
        <f t="shared" si="2"/>
        <v>0</v>
      </c>
    </row>
    <row r="83" spans="1:9" x14ac:dyDescent="0.25">
      <c r="A83" s="176" t="str">
        <f>IF(B83="","",MAX($A$11:A82)+1)</f>
        <v/>
      </c>
      <c r="B83" s="154"/>
      <c r="C83" s="177"/>
      <c r="D83" s="253"/>
      <c r="E83" s="178"/>
      <c r="F83" s="349"/>
      <c r="G83" s="251"/>
      <c r="I83" s="275">
        <f t="shared" si="2"/>
        <v>0</v>
      </c>
    </row>
    <row r="84" spans="1:9" x14ac:dyDescent="0.25">
      <c r="A84" s="176" t="str">
        <f>IF(B84="","",MAX($A$11:A83)+1)</f>
        <v/>
      </c>
      <c r="B84" s="154"/>
      <c r="C84" s="177"/>
      <c r="D84" s="253"/>
      <c r="E84" s="178"/>
      <c r="F84" s="349"/>
      <c r="G84" s="251"/>
      <c r="I84" s="275">
        <f t="shared" si="2"/>
        <v>0</v>
      </c>
    </row>
    <row r="85" spans="1:9" x14ac:dyDescent="0.25">
      <c r="A85" s="176" t="str">
        <f>IF(B85="","",MAX($A$11:A84)+1)</f>
        <v/>
      </c>
      <c r="B85" s="154"/>
      <c r="C85" s="177"/>
      <c r="D85" s="253"/>
      <c r="E85" s="178"/>
      <c r="F85" s="349"/>
      <c r="G85" s="251"/>
      <c r="I85" s="275">
        <f t="shared" si="2"/>
        <v>0</v>
      </c>
    </row>
    <row r="86" spans="1:9" x14ac:dyDescent="0.25">
      <c r="A86" s="176" t="str">
        <f>IF(B86="","",MAX($A$11:A85)+1)</f>
        <v/>
      </c>
      <c r="B86" s="154"/>
      <c r="C86" s="177"/>
      <c r="D86" s="253"/>
      <c r="E86" s="178"/>
      <c r="F86" s="349"/>
      <c r="G86" s="251"/>
      <c r="I86" s="275">
        <f t="shared" si="2"/>
        <v>0</v>
      </c>
    </row>
    <row r="87" spans="1:9" x14ac:dyDescent="0.25">
      <c r="A87" s="176" t="str">
        <f>IF(B87="","",MAX($A$11:A86)+1)</f>
        <v/>
      </c>
      <c r="B87" s="154"/>
      <c r="C87" s="177"/>
      <c r="D87" s="253"/>
      <c r="E87" s="178"/>
      <c r="F87" s="349"/>
      <c r="G87" s="251"/>
      <c r="I87" s="275">
        <f t="shared" si="2"/>
        <v>0</v>
      </c>
    </row>
    <row r="88" spans="1:9" x14ac:dyDescent="0.25">
      <c r="A88" s="176" t="str">
        <f>IF(B88="","",MAX($A$11:A87)+1)</f>
        <v/>
      </c>
      <c r="B88" s="154"/>
      <c r="C88" s="177"/>
      <c r="D88" s="253"/>
      <c r="E88" s="178"/>
      <c r="F88" s="349"/>
      <c r="G88" s="251"/>
      <c r="I88" s="275">
        <f t="shared" si="2"/>
        <v>0</v>
      </c>
    </row>
    <row r="89" spans="1:9" x14ac:dyDescent="0.25">
      <c r="A89" s="176" t="str">
        <f>IF(B89="","",MAX($A$11:A88)+1)</f>
        <v/>
      </c>
      <c r="B89" s="154"/>
      <c r="C89" s="177"/>
      <c r="D89" s="253"/>
      <c r="E89" s="178"/>
      <c r="F89" s="349"/>
      <c r="G89" s="251"/>
      <c r="I89" s="275">
        <f t="shared" si="2"/>
        <v>0</v>
      </c>
    </row>
    <row r="90" spans="1:9" x14ac:dyDescent="0.25">
      <c r="A90" s="176" t="str">
        <f>IF(B90="","",MAX($A$11:A89)+1)</f>
        <v/>
      </c>
      <c r="B90" s="154"/>
      <c r="C90" s="177"/>
      <c r="D90" s="253"/>
      <c r="E90" s="178"/>
      <c r="F90" s="349"/>
      <c r="G90" s="251"/>
      <c r="I90" s="275">
        <f t="shared" si="2"/>
        <v>0</v>
      </c>
    </row>
    <row r="91" spans="1:9" x14ac:dyDescent="0.25">
      <c r="A91" s="176" t="str">
        <f>IF(B91="","",MAX($A$11:A90)+1)</f>
        <v/>
      </c>
      <c r="B91" s="154"/>
      <c r="C91" s="177"/>
      <c r="D91" s="253"/>
      <c r="E91" s="178"/>
      <c r="F91" s="349"/>
      <c r="G91" s="251"/>
      <c r="I91" s="275">
        <f t="shared" si="2"/>
        <v>0</v>
      </c>
    </row>
    <row r="92" spans="1:9" x14ac:dyDescent="0.25">
      <c r="A92" s="176" t="str">
        <f>IF(B92="","",MAX($A$11:A91)+1)</f>
        <v/>
      </c>
      <c r="B92" s="154"/>
      <c r="C92" s="177"/>
      <c r="D92" s="253"/>
      <c r="E92" s="178"/>
      <c r="F92" s="349"/>
      <c r="G92" s="251"/>
      <c r="I92" s="275">
        <f t="shared" si="2"/>
        <v>0</v>
      </c>
    </row>
    <row r="93" spans="1:9" x14ac:dyDescent="0.25">
      <c r="A93" s="176" t="str">
        <f>IF(B93="","",MAX($A$11:A92)+1)</f>
        <v/>
      </c>
      <c r="B93" s="154"/>
      <c r="C93" s="177"/>
      <c r="D93" s="253"/>
      <c r="E93" s="178"/>
      <c r="F93" s="349"/>
      <c r="G93" s="251"/>
      <c r="I93" s="275">
        <f t="shared" si="2"/>
        <v>0</v>
      </c>
    </row>
    <row r="94" spans="1:9" x14ac:dyDescent="0.25">
      <c r="A94" s="176" t="str">
        <f>IF(B94="","",MAX($A$11:A93)+1)</f>
        <v/>
      </c>
      <c r="B94" s="154"/>
      <c r="C94" s="177"/>
      <c r="D94" s="253"/>
      <c r="E94" s="178"/>
      <c r="F94" s="349"/>
      <c r="G94" s="251"/>
      <c r="I94" s="275">
        <f t="shared" si="2"/>
        <v>0</v>
      </c>
    </row>
    <row r="95" spans="1:9" x14ac:dyDescent="0.25">
      <c r="A95" s="176" t="str">
        <f>IF(B95="","",MAX($A$11:A94)+1)</f>
        <v/>
      </c>
      <c r="B95" s="154"/>
      <c r="C95" s="177"/>
      <c r="D95" s="253"/>
      <c r="E95" s="178"/>
      <c r="F95" s="349"/>
      <c r="G95" s="251"/>
      <c r="I95" s="275">
        <f t="shared" si="2"/>
        <v>0</v>
      </c>
    </row>
    <row r="96" spans="1:9" x14ac:dyDescent="0.25">
      <c r="A96" s="176" t="str">
        <f>IF(B96="","",MAX($A$11:A95)+1)</f>
        <v/>
      </c>
      <c r="B96" s="154"/>
      <c r="C96" s="177"/>
      <c r="D96" s="253"/>
      <c r="E96" s="178"/>
      <c r="F96" s="349"/>
      <c r="G96" s="251"/>
      <c r="I96" s="275">
        <f t="shared" si="2"/>
        <v>0</v>
      </c>
    </row>
    <row r="97" spans="1:9" x14ac:dyDescent="0.25">
      <c r="A97" s="176" t="str">
        <f>IF(B97="","",MAX($A$11:A96)+1)</f>
        <v/>
      </c>
      <c r="B97" s="154"/>
      <c r="C97" s="177"/>
      <c r="D97" s="253"/>
      <c r="E97" s="178"/>
      <c r="F97" s="349"/>
      <c r="G97" s="251"/>
      <c r="I97" s="275">
        <f t="shared" si="2"/>
        <v>0</v>
      </c>
    </row>
    <row r="98" spans="1:9" x14ac:dyDescent="0.25">
      <c r="A98" s="176" t="str">
        <f>IF(B98="","",MAX($A$11:A97)+1)</f>
        <v/>
      </c>
      <c r="B98" s="154"/>
      <c r="C98" s="177"/>
      <c r="D98" s="253"/>
      <c r="E98" s="178"/>
      <c r="F98" s="349"/>
      <c r="G98" s="251"/>
      <c r="I98" s="275">
        <f t="shared" si="2"/>
        <v>0</v>
      </c>
    </row>
    <row r="99" spans="1:9" x14ac:dyDescent="0.25">
      <c r="A99" s="176" t="str">
        <f>IF(B99="","",MAX($A$11:A98)+1)</f>
        <v/>
      </c>
      <c r="B99" s="154"/>
      <c r="C99" s="177"/>
      <c r="D99" s="253"/>
      <c r="E99" s="178"/>
      <c r="F99" s="349"/>
      <c r="G99" s="251"/>
      <c r="I99" s="275">
        <f t="shared" si="2"/>
        <v>0</v>
      </c>
    </row>
    <row r="100" spans="1:9" x14ac:dyDescent="0.25">
      <c r="A100" s="176" t="str">
        <f>IF(B100="","",MAX($A$11:A99)+1)</f>
        <v/>
      </c>
      <c r="B100" s="154"/>
      <c r="C100" s="177"/>
      <c r="D100" s="253"/>
      <c r="E100" s="178"/>
      <c r="F100" s="349"/>
      <c r="G100" s="251"/>
      <c r="I100" s="275">
        <f t="shared" si="2"/>
        <v>0</v>
      </c>
    </row>
    <row r="101" spans="1:9" x14ac:dyDescent="0.25">
      <c r="A101" s="176" t="str">
        <f>IF(B101="","",MAX($A$11:A100)+1)</f>
        <v/>
      </c>
      <c r="B101" s="154"/>
      <c r="C101" s="177"/>
      <c r="D101" s="253"/>
      <c r="E101" s="178"/>
      <c r="F101" s="349"/>
      <c r="G101" s="251"/>
      <c r="I101" s="275">
        <f t="shared" si="2"/>
        <v>0</v>
      </c>
    </row>
    <row r="102" spans="1:9" x14ac:dyDescent="0.25">
      <c r="A102" s="176" t="str">
        <f>IF(B102="","",MAX($A$11:A101)+1)</f>
        <v/>
      </c>
      <c r="B102" s="154"/>
      <c r="C102" s="177"/>
      <c r="D102" s="253"/>
      <c r="E102" s="178"/>
      <c r="F102" s="349"/>
      <c r="G102" s="251"/>
      <c r="I102" s="275">
        <f t="shared" si="2"/>
        <v>0</v>
      </c>
    </row>
    <row r="103" spans="1:9" x14ac:dyDescent="0.25">
      <c r="A103" s="176" t="str">
        <f>IF(B103="","",MAX($A$11:A102)+1)</f>
        <v/>
      </c>
      <c r="B103" s="154"/>
      <c r="C103" s="177"/>
      <c r="D103" s="253"/>
      <c r="E103" s="178"/>
      <c r="F103" s="349"/>
      <c r="G103" s="251"/>
      <c r="I103" s="275">
        <f t="shared" si="2"/>
        <v>0</v>
      </c>
    </row>
    <row r="104" spans="1:9" x14ac:dyDescent="0.25">
      <c r="A104" s="176" t="str">
        <f>IF(B104="","",MAX($A$11:A103)+1)</f>
        <v/>
      </c>
      <c r="B104" s="154"/>
      <c r="C104" s="177"/>
      <c r="D104" s="253"/>
      <c r="E104" s="178"/>
      <c r="F104" s="349"/>
      <c r="G104" s="251"/>
      <c r="I104" s="275">
        <f t="shared" si="2"/>
        <v>0</v>
      </c>
    </row>
    <row r="105" spans="1:9" x14ac:dyDescent="0.25">
      <c r="A105" s="176" t="str">
        <f>IF(B105="","",MAX($A$11:A104)+1)</f>
        <v/>
      </c>
      <c r="B105" s="154"/>
      <c r="C105" s="177"/>
      <c r="D105" s="253"/>
      <c r="E105" s="178"/>
      <c r="F105" s="349"/>
      <c r="G105" s="251"/>
      <c r="I105" s="275">
        <f t="shared" si="2"/>
        <v>0</v>
      </c>
    </row>
    <row r="106" spans="1:9" x14ac:dyDescent="0.25">
      <c r="A106" s="176" t="str">
        <f>IF(B106="","",MAX($A$11:A105)+1)</f>
        <v/>
      </c>
      <c r="B106" s="154"/>
      <c r="C106" s="177"/>
      <c r="D106" s="253"/>
      <c r="E106" s="178"/>
      <c r="F106" s="349"/>
      <c r="G106" s="251"/>
      <c r="I106" s="275">
        <f t="shared" si="2"/>
        <v>0</v>
      </c>
    </row>
    <row r="107" spans="1:9" x14ac:dyDescent="0.25">
      <c r="A107" s="176" t="str">
        <f>IF(B107="","",MAX($A$11:A106)+1)</f>
        <v/>
      </c>
      <c r="B107" s="154"/>
      <c r="C107" s="177"/>
      <c r="D107" s="253"/>
      <c r="E107" s="178"/>
      <c r="F107" s="349"/>
      <c r="G107" s="251"/>
      <c r="I107" s="275">
        <f t="shared" ref="I107:I138" si="3">+F107+LEN(E107)</f>
        <v>0</v>
      </c>
    </row>
    <row r="108" spans="1:9" x14ac:dyDescent="0.25">
      <c r="A108" s="176" t="str">
        <f>IF(B108="","",MAX($A$11:A107)+1)</f>
        <v/>
      </c>
      <c r="B108" s="154"/>
      <c r="C108" s="177"/>
      <c r="D108" s="253"/>
      <c r="E108" s="178"/>
      <c r="F108" s="349"/>
      <c r="G108" s="251"/>
      <c r="I108" s="275">
        <f t="shared" si="3"/>
        <v>0</v>
      </c>
    </row>
    <row r="109" spans="1:9" x14ac:dyDescent="0.25">
      <c r="A109" s="176" t="str">
        <f>IF(B109="","",MAX($A$11:A108)+1)</f>
        <v/>
      </c>
      <c r="B109" s="154"/>
      <c r="C109" s="177"/>
      <c r="D109" s="253"/>
      <c r="E109" s="178"/>
      <c r="F109" s="349"/>
      <c r="G109" s="251"/>
      <c r="I109" s="275">
        <f t="shared" si="3"/>
        <v>0</v>
      </c>
    </row>
    <row r="110" spans="1:9" x14ac:dyDescent="0.25">
      <c r="A110" s="176" t="str">
        <f>IF(B110="","",MAX($A$11:A109)+1)</f>
        <v/>
      </c>
      <c r="B110" s="154"/>
      <c r="C110" s="177"/>
      <c r="D110" s="253"/>
      <c r="E110" s="178"/>
      <c r="F110" s="349"/>
      <c r="G110" s="251"/>
      <c r="I110" s="275">
        <f t="shared" si="3"/>
        <v>0</v>
      </c>
    </row>
    <row r="111" spans="1:9" x14ac:dyDescent="0.25">
      <c r="A111" s="176" t="str">
        <f>IF(B111="","",MAX($A$11:A110)+1)</f>
        <v/>
      </c>
      <c r="B111" s="154"/>
      <c r="C111" s="177"/>
      <c r="D111" s="253"/>
      <c r="E111" s="178"/>
      <c r="F111" s="349"/>
      <c r="G111" s="251"/>
      <c r="I111" s="275">
        <f t="shared" si="3"/>
        <v>0</v>
      </c>
    </row>
    <row r="112" spans="1:9" x14ac:dyDescent="0.25">
      <c r="A112" s="176" t="str">
        <f>IF(B112="","",MAX($A$11:A111)+1)</f>
        <v/>
      </c>
      <c r="B112" s="154"/>
      <c r="C112" s="177"/>
      <c r="D112" s="253"/>
      <c r="E112" s="178"/>
      <c r="F112" s="349"/>
      <c r="G112" s="251"/>
      <c r="I112" s="275">
        <f t="shared" si="3"/>
        <v>0</v>
      </c>
    </row>
    <row r="113" spans="1:9" x14ac:dyDescent="0.25">
      <c r="A113" s="176" t="str">
        <f>IF(B113="","",MAX($A$11:A112)+1)</f>
        <v/>
      </c>
      <c r="B113" s="154"/>
      <c r="C113" s="177"/>
      <c r="D113" s="253"/>
      <c r="E113" s="178"/>
      <c r="F113" s="349"/>
      <c r="G113" s="251"/>
      <c r="I113" s="275">
        <f t="shared" si="3"/>
        <v>0</v>
      </c>
    </row>
    <row r="114" spans="1:9" x14ac:dyDescent="0.25">
      <c r="A114" s="176" t="str">
        <f>IF(B114="","",MAX($A$11:A113)+1)</f>
        <v/>
      </c>
      <c r="B114" s="154"/>
      <c r="C114" s="177"/>
      <c r="D114" s="253"/>
      <c r="E114" s="178"/>
      <c r="F114" s="349"/>
      <c r="G114" s="251"/>
      <c r="I114" s="275">
        <f t="shared" si="3"/>
        <v>0</v>
      </c>
    </row>
    <row r="115" spans="1:9" x14ac:dyDescent="0.25">
      <c r="A115" s="176" t="str">
        <f>IF(B115="","",MAX($A$11:A114)+1)</f>
        <v/>
      </c>
      <c r="B115" s="154"/>
      <c r="C115" s="177"/>
      <c r="D115" s="253"/>
      <c r="E115" s="178"/>
      <c r="F115" s="349"/>
      <c r="G115" s="251"/>
      <c r="I115" s="275">
        <f t="shared" si="3"/>
        <v>0</v>
      </c>
    </row>
    <row r="116" spans="1:9" x14ac:dyDescent="0.25">
      <c r="A116" s="176" t="str">
        <f>IF(B116="","",MAX($A$11:A115)+1)</f>
        <v/>
      </c>
      <c r="B116" s="154"/>
      <c r="C116" s="177"/>
      <c r="D116" s="253"/>
      <c r="E116" s="178"/>
      <c r="F116" s="349"/>
      <c r="G116" s="251"/>
      <c r="I116" s="275">
        <f t="shared" si="3"/>
        <v>0</v>
      </c>
    </row>
    <row r="117" spans="1:9" x14ac:dyDescent="0.25">
      <c r="A117" s="176" t="str">
        <f>IF(B117="","",MAX($A$11:A116)+1)</f>
        <v/>
      </c>
      <c r="B117" s="154"/>
      <c r="C117" s="177"/>
      <c r="D117" s="253"/>
      <c r="E117" s="178"/>
      <c r="F117" s="349"/>
      <c r="G117" s="251"/>
      <c r="I117" s="275">
        <f t="shared" si="3"/>
        <v>0</v>
      </c>
    </row>
    <row r="118" spans="1:9" x14ac:dyDescent="0.25">
      <c r="A118" s="176" t="str">
        <f>IF(B118="","",MAX($A$11:A117)+1)</f>
        <v/>
      </c>
      <c r="B118" s="154"/>
      <c r="C118" s="177"/>
      <c r="D118" s="253"/>
      <c r="E118" s="178"/>
      <c r="F118" s="349"/>
      <c r="G118" s="251"/>
      <c r="I118" s="275">
        <f t="shared" si="3"/>
        <v>0</v>
      </c>
    </row>
    <row r="119" spans="1:9" x14ac:dyDescent="0.25">
      <c r="A119" s="176" t="str">
        <f>IF(B119="","",MAX($A$11:A118)+1)</f>
        <v/>
      </c>
      <c r="B119" s="154"/>
      <c r="C119" s="177"/>
      <c r="D119" s="253"/>
      <c r="E119" s="178"/>
      <c r="F119" s="349"/>
      <c r="G119" s="251"/>
      <c r="I119" s="275">
        <f t="shared" si="3"/>
        <v>0</v>
      </c>
    </row>
    <row r="120" spans="1:9" x14ac:dyDescent="0.25">
      <c r="A120" s="176" t="str">
        <f>IF(B120="","",MAX($A$11:A119)+1)</f>
        <v/>
      </c>
      <c r="B120" s="154"/>
      <c r="C120" s="177"/>
      <c r="D120" s="253"/>
      <c r="E120" s="178"/>
      <c r="F120" s="349"/>
      <c r="G120" s="251"/>
      <c r="I120" s="275">
        <f t="shared" si="3"/>
        <v>0</v>
      </c>
    </row>
    <row r="121" spans="1:9" x14ac:dyDescent="0.25">
      <c r="A121" s="176" t="str">
        <f>IF(B121="","",MAX($A$11:A120)+1)</f>
        <v/>
      </c>
      <c r="B121" s="154"/>
      <c r="C121" s="177"/>
      <c r="D121" s="253"/>
      <c r="E121" s="178"/>
      <c r="F121" s="349"/>
      <c r="G121" s="251"/>
      <c r="I121" s="275">
        <f t="shared" si="3"/>
        <v>0</v>
      </c>
    </row>
    <row r="122" spans="1:9" x14ac:dyDescent="0.25">
      <c r="A122" s="176" t="str">
        <f>IF(B122="","",MAX($A$11:A121)+1)</f>
        <v/>
      </c>
      <c r="B122" s="154"/>
      <c r="C122" s="177"/>
      <c r="D122" s="253"/>
      <c r="E122" s="178"/>
      <c r="F122" s="349"/>
      <c r="G122" s="251"/>
      <c r="I122" s="275">
        <f t="shared" si="3"/>
        <v>0</v>
      </c>
    </row>
    <row r="123" spans="1:9" x14ac:dyDescent="0.25">
      <c r="A123" s="176" t="str">
        <f>IF(B123="","",MAX($A$11:A122)+1)</f>
        <v/>
      </c>
      <c r="B123" s="154"/>
      <c r="C123" s="177"/>
      <c r="D123" s="253"/>
      <c r="E123" s="178"/>
      <c r="F123" s="349"/>
      <c r="G123" s="251"/>
      <c r="I123" s="275">
        <f t="shared" si="3"/>
        <v>0</v>
      </c>
    </row>
    <row r="124" spans="1:9" x14ac:dyDescent="0.25">
      <c r="A124" s="176" t="str">
        <f>IF(B124="","",MAX($A$11:A123)+1)</f>
        <v/>
      </c>
      <c r="B124" s="154"/>
      <c r="C124" s="177"/>
      <c r="D124" s="253"/>
      <c r="E124" s="178"/>
      <c r="F124" s="349"/>
      <c r="G124" s="251"/>
      <c r="I124" s="275">
        <f t="shared" si="3"/>
        <v>0</v>
      </c>
    </row>
    <row r="125" spans="1:9" x14ac:dyDescent="0.25">
      <c r="A125" s="176" t="str">
        <f>IF(B125="","",MAX($A$11:A124)+1)</f>
        <v/>
      </c>
      <c r="B125" s="154"/>
      <c r="C125" s="177"/>
      <c r="D125" s="253"/>
      <c r="E125" s="178"/>
      <c r="F125" s="349"/>
      <c r="G125" s="251"/>
      <c r="I125" s="275">
        <f t="shared" si="3"/>
        <v>0</v>
      </c>
    </row>
    <row r="126" spans="1:9" x14ac:dyDescent="0.25">
      <c r="A126" s="176" t="str">
        <f>IF(B126="","",MAX($A$11:A125)+1)</f>
        <v/>
      </c>
      <c r="B126" s="154"/>
      <c r="C126" s="177"/>
      <c r="D126" s="253"/>
      <c r="E126" s="178"/>
      <c r="F126" s="349"/>
      <c r="G126" s="251"/>
      <c r="I126" s="275">
        <f t="shared" si="3"/>
        <v>0</v>
      </c>
    </row>
    <row r="127" spans="1:9" x14ac:dyDescent="0.25">
      <c r="A127" s="176" t="str">
        <f>IF(B127="","",MAX($A$11:A126)+1)</f>
        <v/>
      </c>
      <c r="B127" s="154"/>
      <c r="C127" s="177"/>
      <c r="D127" s="253"/>
      <c r="E127" s="178"/>
      <c r="F127" s="349"/>
      <c r="G127" s="251"/>
      <c r="I127" s="275">
        <f t="shared" si="3"/>
        <v>0</v>
      </c>
    </row>
    <row r="128" spans="1:9" x14ac:dyDescent="0.25">
      <c r="A128" s="176" t="str">
        <f>IF(B128="","",MAX($A$11:A127)+1)</f>
        <v/>
      </c>
      <c r="B128" s="154"/>
      <c r="C128" s="177"/>
      <c r="D128" s="253"/>
      <c r="E128" s="178"/>
      <c r="F128" s="349"/>
      <c r="G128" s="251"/>
      <c r="I128" s="275">
        <f t="shared" si="3"/>
        <v>0</v>
      </c>
    </row>
    <row r="129" spans="1:9" x14ac:dyDescent="0.25">
      <c r="A129" s="176" t="str">
        <f>IF(B129="","",MAX($A$11:A128)+1)</f>
        <v/>
      </c>
      <c r="B129" s="154"/>
      <c r="C129" s="177"/>
      <c r="D129" s="253"/>
      <c r="E129" s="178"/>
      <c r="F129" s="349"/>
      <c r="G129" s="251"/>
      <c r="I129" s="275">
        <f t="shared" si="3"/>
        <v>0</v>
      </c>
    </row>
    <row r="130" spans="1:9" x14ac:dyDescent="0.25">
      <c r="A130" s="176" t="str">
        <f>IF(B130="","",MAX($A$11:A129)+1)</f>
        <v/>
      </c>
      <c r="B130" s="154"/>
      <c r="C130" s="177"/>
      <c r="D130" s="253"/>
      <c r="E130" s="178"/>
      <c r="F130" s="349"/>
      <c r="G130" s="251"/>
      <c r="I130" s="275">
        <f t="shared" si="3"/>
        <v>0</v>
      </c>
    </row>
    <row r="131" spans="1:9" x14ac:dyDescent="0.25">
      <c r="A131" s="176" t="str">
        <f>IF(B131="","",MAX($A$11:A130)+1)</f>
        <v/>
      </c>
      <c r="B131" s="154"/>
      <c r="C131" s="177"/>
      <c r="D131" s="253"/>
      <c r="E131" s="178"/>
      <c r="F131" s="349"/>
      <c r="G131" s="251"/>
      <c r="I131" s="275">
        <f t="shared" si="3"/>
        <v>0</v>
      </c>
    </row>
    <row r="132" spans="1:9" x14ac:dyDescent="0.25">
      <c r="A132" s="176" t="str">
        <f>IF(B132="","",MAX($A$11:A131)+1)</f>
        <v/>
      </c>
      <c r="B132" s="154"/>
      <c r="C132" s="177"/>
      <c r="D132" s="253"/>
      <c r="E132" s="178"/>
      <c r="F132" s="349"/>
      <c r="G132" s="251"/>
      <c r="I132" s="275">
        <f t="shared" si="3"/>
        <v>0</v>
      </c>
    </row>
    <row r="133" spans="1:9" x14ac:dyDescent="0.25">
      <c r="A133" s="176" t="str">
        <f>IF(B133="","",MAX($A$11:A132)+1)</f>
        <v/>
      </c>
      <c r="B133" s="154"/>
      <c r="C133" s="177"/>
      <c r="D133" s="253"/>
      <c r="E133" s="178"/>
      <c r="F133" s="349"/>
      <c r="G133" s="251"/>
      <c r="I133" s="275">
        <f t="shared" si="3"/>
        <v>0</v>
      </c>
    </row>
    <row r="134" spans="1:9" x14ac:dyDescent="0.25">
      <c r="A134" s="176" t="str">
        <f>IF(B134="","",MAX($A$11:A133)+1)</f>
        <v/>
      </c>
      <c r="B134" s="154"/>
      <c r="C134" s="177"/>
      <c r="D134" s="253"/>
      <c r="E134" s="178"/>
      <c r="F134" s="349"/>
      <c r="G134" s="251"/>
      <c r="I134" s="275">
        <f t="shared" si="3"/>
        <v>0</v>
      </c>
    </row>
    <row r="135" spans="1:9" x14ac:dyDescent="0.25">
      <c r="A135" s="176" t="str">
        <f>IF(B135="","",MAX($A$11:A134)+1)</f>
        <v/>
      </c>
      <c r="B135" s="154"/>
      <c r="C135" s="177"/>
      <c r="D135" s="253"/>
      <c r="E135" s="178"/>
      <c r="F135" s="349"/>
      <c r="G135" s="251"/>
      <c r="I135" s="275">
        <f t="shared" si="3"/>
        <v>0</v>
      </c>
    </row>
    <row r="136" spans="1:9" x14ac:dyDescent="0.25">
      <c r="A136" s="176" t="str">
        <f>IF(B136="","",MAX($A$11:A135)+1)</f>
        <v/>
      </c>
      <c r="B136" s="154"/>
      <c r="C136" s="177"/>
      <c r="D136" s="253"/>
      <c r="E136" s="178"/>
      <c r="F136" s="349"/>
      <c r="G136" s="251"/>
      <c r="I136" s="275">
        <f t="shared" si="3"/>
        <v>0</v>
      </c>
    </row>
    <row r="137" spans="1:9" x14ac:dyDescent="0.25">
      <c r="A137" s="176" t="str">
        <f>IF(B137="","",MAX($A$11:A136)+1)</f>
        <v/>
      </c>
      <c r="B137" s="154"/>
      <c r="C137" s="177"/>
      <c r="D137" s="253"/>
      <c r="E137" s="178"/>
      <c r="F137" s="349"/>
      <c r="G137" s="251"/>
      <c r="I137" s="275">
        <f t="shared" si="3"/>
        <v>0</v>
      </c>
    </row>
    <row r="138" spans="1:9" x14ac:dyDescent="0.25">
      <c r="A138" s="176" t="str">
        <f>IF(B138="","",MAX($A$11:A137)+1)</f>
        <v/>
      </c>
      <c r="B138" s="154"/>
      <c r="C138" s="177"/>
      <c r="D138" s="253"/>
      <c r="E138" s="178"/>
      <c r="F138" s="349"/>
      <c r="G138" s="251"/>
      <c r="I138" s="275">
        <f t="shared" si="3"/>
        <v>0</v>
      </c>
    </row>
    <row r="139" spans="1:9" x14ac:dyDescent="0.25">
      <c r="A139" s="176" t="str">
        <f>IF(B139="","",MAX($A$11:A138)+1)</f>
        <v/>
      </c>
      <c r="B139" s="154"/>
      <c r="C139" s="177"/>
      <c r="D139" s="253"/>
      <c r="E139" s="178"/>
      <c r="F139" s="349"/>
      <c r="G139" s="251"/>
      <c r="I139" s="275">
        <f t="shared" ref="I139:I161" si="4">+F139+LEN(E139)</f>
        <v>0</v>
      </c>
    </row>
    <row r="140" spans="1:9" x14ac:dyDescent="0.25">
      <c r="A140" s="176" t="str">
        <f>IF(B140="","",MAX($A$11:A139)+1)</f>
        <v/>
      </c>
      <c r="B140" s="154"/>
      <c r="C140" s="177"/>
      <c r="D140" s="253"/>
      <c r="E140" s="178"/>
      <c r="F140" s="349"/>
      <c r="G140" s="251"/>
      <c r="I140" s="275">
        <f t="shared" si="4"/>
        <v>0</v>
      </c>
    </row>
    <row r="141" spans="1:9" x14ac:dyDescent="0.25">
      <c r="A141" s="176" t="str">
        <f>IF(B141="","",MAX($A$11:A140)+1)</f>
        <v/>
      </c>
      <c r="B141" s="154"/>
      <c r="C141" s="177"/>
      <c r="D141" s="253"/>
      <c r="E141" s="178"/>
      <c r="F141" s="349"/>
      <c r="G141" s="251"/>
      <c r="I141" s="275">
        <f t="shared" si="4"/>
        <v>0</v>
      </c>
    </row>
    <row r="142" spans="1:9" x14ac:dyDescent="0.25">
      <c r="A142" s="176" t="str">
        <f>IF(B142="","",MAX($A$11:A141)+1)</f>
        <v/>
      </c>
      <c r="B142" s="154"/>
      <c r="C142" s="177"/>
      <c r="D142" s="253"/>
      <c r="E142" s="178"/>
      <c r="F142" s="349"/>
      <c r="G142" s="251"/>
      <c r="I142" s="275">
        <f t="shared" si="4"/>
        <v>0</v>
      </c>
    </row>
    <row r="143" spans="1:9" x14ac:dyDescent="0.25">
      <c r="A143" s="176" t="str">
        <f>IF(B143="","",MAX($A$11:A142)+1)</f>
        <v/>
      </c>
      <c r="B143" s="154"/>
      <c r="C143" s="177"/>
      <c r="D143" s="253"/>
      <c r="E143" s="178"/>
      <c r="F143" s="349"/>
      <c r="G143" s="251"/>
      <c r="I143" s="275">
        <f t="shared" si="4"/>
        <v>0</v>
      </c>
    </row>
    <row r="144" spans="1:9" x14ac:dyDescent="0.25">
      <c r="A144" s="176" t="str">
        <f>IF(B144="","",MAX($A$11:A143)+1)</f>
        <v/>
      </c>
      <c r="B144" s="154"/>
      <c r="C144" s="177"/>
      <c r="D144" s="253"/>
      <c r="E144" s="178"/>
      <c r="F144" s="349"/>
      <c r="G144" s="251"/>
      <c r="I144" s="275">
        <f t="shared" si="4"/>
        <v>0</v>
      </c>
    </row>
    <row r="145" spans="1:9" x14ac:dyDescent="0.25">
      <c r="A145" s="176" t="str">
        <f>IF(B145="","",MAX($A$11:A144)+1)</f>
        <v/>
      </c>
      <c r="B145" s="154"/>
      <c r="C145" s="177"/>
      <c r="D145" s="253"/>
      <c r="E145" s="178"/>
      <c r="F145" s="349"/>
      <c r="G145" s="251"/>
      <c r="I145" s="275">
        <f t="shared" si="4"/>
        <v>0</v>
      </c>
    </row>
    <row r="146" spans="1:9" x14ac:dyDescent="0.25">
      <c r="A146" s="176" t="str">
        <f>IF(B146="","",MAX($A$11:A145)+1)</f>
        <v/>
      </c>
      <c r="B146" s="154"/>
      <c r="C146" s="177"/>
      <c r="D146" s="253"/>
      <c r="E146" s="178"/>
      <c r="F146" s="349"/>
      <c r="G146" s="251"/>
      <c r="I146" s="275">
        <f t="shared" si="4"/>
        <v>0</v>
      </c>
    </row>
    <row r="147" spans="1:9" x14ac:dyDescent="0.25">
      <c r="A147" s="176" t="str">
        <f>IF(B147="","",MAX($A$11:A146)+1)</f>
        <v/>
      </c>
      <c r="B147" s="154"/>
      <c r="C147" s="177"/>
      <c r="D147" s="253"/>
      <c r="E147" s="178"/>
      <c r="F147" s="349"/>
      <c r="G147" s="251"/>
      <c r="I147" s="275">
        <f t="shared" si="4"/>
        <v>0</v>
      </c>
    </row>
    <row r="148" spans="1:9" x14ac:dyDescent="0.25">
      <c r="A148" s="176" t="str">
        <f>IF(B148="","",MAX($A$11:A147)+1)</f>
        <v/>
      </c>
      <c r="B148" s="154"/>
      <c r="C148" s="177"/>
      <c r="D148" s="253"/>
      <c r="E148" s="178"/>
      <c r="F148" s="349"/>
      <c r="G148" s="251"/>
      <c r="I148" s="275">
        <f t="shared" si="4"/>
        <v>0</v>
      </c>
    </row>
    <row r="149" spans="1:9" x14ac:dyDescent="0.25">
      <c r="A149" s="176" t="str">
        <f>IF(B149="","",MAX($A$11:A148)+1)</f>
        <v/>
      </c>
      <c r="B149" s="154"/>
      <c r="C149" s="177"/>
      <c r="D149" s="253"/>
      <c r="E149" s="178"/>
      <c r="F149" s="349"/>
      <c r="G149" s="251"/>
      <c r="I149" s="275">
        <f t="shared" si="4"/>
        <v>0</v>
      </c>
    </row>
    <row r="150" spans="1:9" x14ac:dyDescent="0.25">
      <c r="A150" s="176" t="str">
        <f>IF(B150="","",MAX($A$11:A149)+1)</f>
        <v/>
      </c>
      <c r="B150" s="154"/>
      <c r="C150" s="177"/>
      <c r="D150" s="253"/>
      <c r="E150" s="178"/>
      <c r="F150" s="349"/>
      <c r="G150" s="251"/>
      <c r="I150" s="275">
        <f t="shared" si="4"/>
        <v>0</v>
      </c>
    </row>
    <row r="151" spans="1:9" x14ac:dyDescent="0.25">
      <c r="A151" s="176" t="str">
        <f>IF(B151="","",MAX($A$11:A150)+1)</f>
        <v/>
      </c>
      <c r="B151" s="154"/>
      <c r="C151" s="177"/>
      <c r="D151" s="253"/>
      <c r="E151" s="178"/>
      <c r="F151" s="349"/>
      <c r="G151" s="251"/>
      <c r="I151" s="275">
        <f t="shared" si="4"/>
        <v>0</v>
      </c>
    </row>
    <row r="152" spans="1:9" x14ac:dyDescent="0.25">
      <c r="A152" s="176" t="str">
        <f>IF(B152="","",MAX($A$11:A151)+1)</f>
        <v/>
      </c>
      <c r="B152" s="154"/>
      <c r="C152" s="177"/>
      <c r="D152" s="253"/>
      <c r="E152" s="178"/>
      <c r="F152" s="349"/>
      <c r="G152" s="251"/>
      <c r="I152" s="275">
        <f t="shared" si="4"/>
        <v>0</v>
      </c>
    </row>
    <row r="153" spans="1:9" x14ac:dyDescent="0.25">
      <c r="A153" s="176" t="str">
        <f>IF(B153="","",MAX($A$11:A152)+1)</f>
        <v/>
      </c>
      <c r="B153" s="154"/>
      <c r="C153" s="177"/>
      <c r="D153" s="253"/>
      <c r="E153" s="178"/>
      <c r="F153" s="349"/>
      <c r="G153" s="251"/>
      <c r="I153" s="275">
        <f t="shared" si="4"/>
        <v>0</v>
      </c>
    </row>
    <row r="154" spans="1:9" x14ac:dyDescent="0.25">
      <c r="A154" s="176" t="str">
        <f>IF(B154="","",MAX($A$11:A153)+1)</f>
        <v/>
      </c>
      <c r="B154" s="154"/>
      <c r="C154" s="177"/>
      <c r="D154" s="253"/>
      <c r="E154" s="178"/>
      <c r="F154" s="349"/>
      <c r="G154" s="251"/>
      <c r="I154" s="275">
        <f t="shared" si="4"/>
        <v>0</v>
      </c>
    </row>
    <row r="155" spans="1:9" x14ac:dyDescent="0.25">
      <c r="A155" s="176" t="str">
        <f>IF(B155="","",MAX($A$11:A154)+1)</f>
        <v/>
      </c>
      <c r="B155" s="154"/>
      <c r="C155" s="177"/>
      <c r="D155" s="253"/>
      <c r="E155" s="178"/>
      <c r="F155" s="349"/>
      <c r="G155" s="251"/>
      <c r="I155" s="275">
        <f t="shared" si="4"/>
        <v>0</v>
      </c>
    </row>
    <row r="156" spans="1:9" x14ac:dyDescent="0.25">
      <c r="A156" s="176" t="str">
        <f>IF(B156="","",MAX($A$11:A155)+1)</f>
        <v/>
      </c>
      <c r="B156" s="154"/>
      <c r="C156" s="177"/>
      <c r="D156" s="253"/>
      <c r="E156" s="178"/>
      <c r="F156" s="349"/>
      <c r="G156" s="251"/>
      <c r="I156" s="275">
        <f t="shared" si="4"/>
        <v>0</v>
      </c>
    </row>
    <row r="157" spans="1:9" x14ac:dyDescent="0.25">
      <c r="A157" s="176" t="str">
        <f>IF(B157="","",MAX($A$11:A156)+1)</f>
        <v/>
      </c>
      <c r="B157" s="154"/>
      <c r="C157" s="177"/>
      <c r="D157" s="253"/>
      <c r="E157" s="178"/>
      <c r="F157" s="349"/>
      <c r="G157" s="251"/>
      <c r="I157" s="275">
        <f t="shared" si="4"/>
        <v>0</v>
      </c>
    </row>
    <row r="158" spans="1:9" x14ac:dyDescent="0.25">
      <c r="A158" s="176" t="str">
        <f>IF(B158="","",MAX($A$11:A157)+1)</f>
        <v/>
      </c>
      <c r="B158" s="154"/>
      <c r="C158" s="177"/>
      <c r="D158" s="253"/>
      <c r="E158" s="178"/>
      <c r="F158" s="349"/>
      <c r="G158" s="251"/>
      <c r="I158" s="275">
        <f t="shared" si="4"/>
        <v>0</v>
      </c>
    </row>
    <row r="159" spans="1:9" x14ac:dyDescent="0.25">
      <c r="A159" s="176" t="str">
        <f>IF(B159="","",MAX($A$11:A158)+1)</f>
        <v/>
      </c>
      <c r="B159" s="154"/>
      <c r="C159" s="177"/>
      <c r="D159" s="253"/>
      <c r="E159" s="178"/>
      <c r="F159" s="349"/>
      <c r="G159" s="251"/>
      <c r="I159" s="275">
        <f t="shared" si="4"/>
        <v>0</v>
      </c>
    </row>
    <row r="160" spans="1:9" x14ac:dyDescent="0.25">
      <c r="A160" s="176" t="str">
        <f>IF(B160="","",MAX($A$11:A159)+1)</f>
        <v/>
      </c>
      <c r="B160" s="154"/>
      <c r="C160" s="177"/>
      <c r="D160" s="253"/>
      <c r="E160" s="178"/>
      <c r="F160" s="349"/>
      <c r="G160" s="251"/>
      <c r="I160" s="275">
        <f t="shared" si="4"/>
        <v>0</v>
      </c>
    </row>
    <row r="161" spans="1:9" ht="15.75" thickBot="1" x14ac:dyDescent="0.3">
      <c r="A161" s="344" t="str">
        <f>IF(B161="","",MAX($A$11:A160)+1)</f>
        <v/>
      </c>
      <c r="B161" s="157"/>
      <c r="C161" s="197"/>
      <c r="D161" s="345"/>
      <c r="E161" s="346"/>
      <c r="F161" s="350"/>
      <c r="G161" s="347"/>
      <c r="I161" s="275">
        <f t="shared" si="4"/>
        <v>0</v>
      </c>
    </row>
    <row r="162" spans="1:9" x14ac:dyDescent="0.25">
      <c r="E162" s="103" t="s">
        <v>12</v>
      </c>
      <c r="F162" s="103"/>
      <c r="G162" s="275">
        <f>SUM(I11:I161)</f>
        <v>62</v>
      </c>
    </row>
  </sheetData>
  <sheetProtection password="CACD" sheet="1" objects="1" scenarios="1" autoFilter="0"/>
  <autoFilter ref="A10:G162"/>
  <mergeCells count="4">
    <mergeCell ref="A1:G1"/>
    <mergeCell ref="C4:G4"/>
    <mergeCell ref="C5:G5"/>
    <mergeCell ref="C6:G6"/>
  </mergeCells>
  <dataValidations count="5">
    <dataValidation showInputMessage="1" showErrorMessage="1" sqref="G11"/>
    <dataValidation operator="lessThanOrEqual" showInputMessage="1" showErrorMessage="1" errorTitle="Chybná částka" error="Nadační příspěvek nemůže být vyšší než projektové náklady." sqref="D11:D161"/>
    <dataValidation type="list" allowBlank="1" showInputMessage="1" showErrorMessage="1" sqref="B12:B161">
      <formula1>$J$3:$J$7</formula1>
    </dataValidation>
    <dataValidation type="custom" allowBlank="1" showInputMessage="1" showErrorMessage="1" errorTitle="Výše nadačního příspěvku" error="Pozor! Požadavek na úhradu nákladu z nadačního příspěvku nemůže být vyší než samotný náklad." sqref="F13:F161">
      <formula1>F13&lt;=C13</formula1>
    </dataValidation>
    <dataValidation type="custom" allowBlank="1" showInputMessage="1" showErrorMessage="1" errorTitle="Výše nadačního příspěvku" error="Pozor! Požadavek na úhradu nákladu z nadačního příspěvku nemůže být vyší než samotný náklad." sqref="F12">
      <formula1>F12&lt;=C12</formula1>
    </dataValidation>
  </dataValidations>
  <pageMargins left="0.70866141732283472" right="0.70866141732283472" top="0.78740157480314965" bottom="0.78740157480314965" header="0.31496062992125984" footer="0.31496062992125984"/>
  <pageSetup paperSize="9" scale="63" orientation="portrait" r:id="rId1"/>
  <colBreaks count="1" manualBreakCount="1">
    <brk id="7" max="1048575" man="1"/>
  </col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8A38AA8A-85D7-4748-A847-CAC1A198E0D1}">
            <xm:f>$F$11&gt;5%*(SUM(F12:F161)+SUM(Rozp_Zam!J10:J19,Rozp_Zam!J23:J32,Rozp_Zam!J36:J45))</xm:f>
            <x14:dxf>
              <font>
                <color rgb="FFFF0000"/>
              </font>
            </x14:dxf>
          </x14:cfRule>
          <xm:sqref>E11:F11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'Projektový záměr'!$B$46:$B$65</xm:f>
          </x14:formula1>
          <xm:sqref>G12:G161</xm:sqref>
        </x14:dataValidation>
        <x14:dataValidation type="custom" allowBlank="1" showInputMessage="1" showErrorMessage="1">
          <x14:formula1>
            <xm:f>F11&lt;=5%*(SUM(F12:F161)+SUM(Rozp_Zam!M11:M20,Rozp_Zam!M24:M33,Rozp_Zam!M37:M46))</xm:f>
          </x14:formula1>
          <xm:sqref>F11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F301"/>
  <sheetViews>
    <sheetView showGridLines="0" topLeftCell="A13" zoomScaleNormal="100" workbookViewId="0">
      <selection activeCell="E49" sqref="E49"/>
    </sheetView>
  </sheetViews>
  <sheetFormatPr defaultRowHeight="15" x14ac:dyDescent="0.25"/>
  <cols>
    <col min="1" max="1" width="5.42578125" style="80" customWidth="1"/>
    <col min="2" max="2" width="45" style="52" customWidth="1"/>
    <col min="3" max="3" width="13.42578125" style="80" customWidth="1"/>
    <col min="4" max="4" width="40.7109375" style="52" customWidth="1"/>
    <col min="5" max="5" width="15" style="52" customWidth="1"/>
  </cols>
  <sheetData>
    <row r="1" spans="1:5" ht="59.25" customHeight="1" thickBot="1" x14ac:dyDescent="0.3">
      <c r="A1" s="473"/>
      <c r="B1" s="474"/>
      <c r="C1" s="474"/>
      <c r="D1" s="474"/>
      <c r="E1" s="474"/>
    </row>
    <row r="2" spans="1:5" ht="19.5" thickBot="1" x14ac:dyDescent="0.3">
      <c r="A2" s="283" t="s">
        <v>258</v>
      </c>
      <c r="B2" s="255"/>
      <c r="C2" s="162"/>
      <c r="D2" s="161"/>
      <c r="E2" s="373"/>
    </row>
    <row r="3" spans="1:5" ht="15.75" thickBot="1" x14ac:dyDescent="0.3">
      <c r="A3" s="164"/>
      <c r="B3" s="165"/>
      <c r="C3" s="166"/>
      <c r="D3" s="165"/>
      <c r="E3" s="165"/>
    </row>
    <row r="4" spans="1:5" ht="15.75" x14ac:dyDescent="0.25">
      <c r="A4" s="256"/>
      <c r="B4" s="370" t="s">
        <v>110</v>
      </c>
      <c r="C4" s="475">
        <f>+Hlavicka!K5</f>
        <v>0</v>
      </c>
      <c r="D4" s="476"/>
      <c r="E4" s="477"/>
    </row>
    <row r="5" spans="1:5" x14ac:dyDescent="0.25">
      <c r="A5" s="257"/>
      <c r="B5" s="371" t="s">
        <v>111</v>
      </c>
      <c r="C5" s="478">
        <f>+'Projektový záměr'!B5</f>
        <v>0</v>
      </c>
      <c r="D5" s="479"/>
      <c r="E5" s="480"/>
    </row>
    <row r="6" spans="1:5" ht="15.75" thickBot="1" x14ac:dyDescent="0.3">
      <c r="A6" s="258"/>
      <c r="B6" s="372" t="s">
        <v>112</v>
      </c>
      <c r="C6" s="481">
        <f>+Zadatel!E6</f>
        <v>0</v>
      </c>
      <c r="D6" s="482"/>
      <c r="E6" s="483"/>
    </row>
    <row r="7" spans="1:5" ht="15.75" thickBot="1" x14ac:dyDescent="0.3">
      <c r="A7" s="259"/>
      <c r="B7" s="260"/>
      <c r="C7" s="261"/>
      <c r="D7" s="260"/>
      <c r="E7" s="260"/>
    </row>
    <row r="8" spans="1:5" ht="60.75" thickBot="1" x14ac:dyDescent="0.3">
      <c r="A8" s="357" t="s">
        <v>223</v>
      </c>
      <c r="B8" s="358" t="s">
        <v>188</v>
      </c>
      <c r="C8" s="359" t="s">
        <v>126</v>
      </c>
      <c r="D8" s="360" t="s">
        <v>209</v>
      </c>
      <c r="E8" s="361" t="s">
        <v>180</v>
      </c>
    </row>
    <row r="9" spans="1:5" ht="15.75" x14ac:dyDescent="0.25">
      <c r="A9" s="362" t="s">
        <v>127</v>
      </c>
      <c r="B9" s="363"/>
      <c r="C9" s="364"/>
      <c r="D9" s="365"/>
      <c r="E9" s="374"/>
    </row>
    <row r="10" spans="1:5" x14ac:dyDescent="0.25">
      <c r="A10" s="216" t="s">
        <v>225</v>
      </c>
      <c r="B10" s="217" t="s">
        <v>226</v>
      </c>
      <c r="C10" s="218">
        <f>+SUM(Rozp_Zam!J10:J19)</f>
        <v>0</v>
      </c>
      <c r="D10" s="276" t="str">
        <f xml:space="preserve"> "úvazek: " &amp; SUM(Rozp_Zam!H10:H19) &amp; "; počet osob: " &amp; COUNTA(Rozp_Zam!I10:I19) &amp; "; počet měsíců: " &amp; SUM(Rozp_Zam!I10:I19) &amp; "."</f>
        <v>úvazek: 0; počet osob: 0; počet měsíců: 0.</v>
      </c>
      <c r="E10" s="375">
        <f>+SUM(Rozp_Zam!K10:K19)</f>
        <v>0</v>
      </c>
    </row>
    <row r="11" spans="1:5" x14ac:dyDescent="0.25">
      <c r="A11" s="216" t="s">
        <v>227</v>
      </c>
      <c r="B11" s="217" t="s">
        <v>228</v>
      </c>
      <c r="C11" s="218">
        <f>+SUM(Rozp_Zam!J23:J32)</f>
        <v>0</v>
      </c>
      <c r="D11" s="276" t="str">
        <f xml:space="preserve"> "úvazek: " &amp; SUM(Rozp_Zam!H23:H32) &amp; "; počet osob: " &amp; COUNTA(Rozp_Zam!I23:I32) &amp; "; počet měsíců: " &amp; SUM(Rozp_Zam!I23:I32) &amp; "."</f>
        <v>úvazek: 0; počet osob: 0; počet měsíců: 0.</v>
      </c>
      <c r="E11" s="375">
        <f>+SUM(Rozp_Zam!K23:K32)</f>
        <v>0</v>
      </c>
    </row>
    <row r="12" spans="1:5" x14ac:dyDescent="0.25">
      <c r="A12" s="216" t="s">
        <v>229</v>
      </c>
      <c r="B12" s="217" t="s">
        <v>230</v>
      </c>
      <c r="C12" s="218">
        <f>+SUM(Rozp_Zam!J36:J45)</f>
        <v>0</v>
      </c>
      <c r="D12" s="217"/>
      <c r="E12" s="375">
        <f>+SUM(Rozp_Zam!K36:K45)</f>
        <v>0</v>
      </c>
    </row>
    <row r="13" spans="1:5" x14ac:dyDescent="0.25">
      <c r="A13" s="219"/>
      <c r="B13" s="220" t="s">
        <v>128</v>
      </c>
      <c r="C13" s="221">
        <f>SUM(C10:C12)</f>
        <v>0</v>
      </c>
      <c r="D13" s="222"/>
      <c r="E13" s="376">
        <f>SUM(E10:E12)</f>
        <v>0</v>
      </c>
    </row>
    <row r="14" spans="1:5" x14ac:dyDescent="0.25">
      <c r="A14" s="223"/>
      <c r="B14" s="224"/>
      <c r="C14" s="225"/>
      <c r="D14" s="226"/>
      <c r="E14" s="377"/>
    </row>
    <row r="15" spans="1:5" ht="15.75" x14ac:dyDescent="0.25">
      <c r="A15" s="227" t="s">
        <v>129</v>
      </c>
      <c r="B15" s="228"/>
      <c r="C15" s="229"/>
      <c r="D15" s="230"/>
      <c r="E15" s="378"/>
    </row>
    <row r="16" spans="1:5" x14ac:dyDescent="0.25">
      <c r="A16" s="231" t="s">
        <v>231</v>
      </c>
      <c r="B16" s="190" t="s">
        <v>129</v>
      </c>
      <c r="C16" s="191">
        <f ca="1">SUMIF(Rozp_Struk!A:G,$B16,Rozp_Struk!B:B)</f>
        <v>0</v>
      </c>
      <c r="D16" s="276" t="str">
        <f>"Počet položek: "&amp;COUNTIF(Rozp_Struk!$B$11:$B$161,Rozp!B16)</f>
        <v>Počet položek: 0</v>
      </c>
      <c r="E16" s="379">
        <f ca="1">SUMIF(Rozp_Struk!A:D,$B16,Rozp_Struk!E:E)</f>
        <v>0</v>
      </c>
    </row>
    <row r="17" spans="1:5" hidden="1" x14ac:dyDescent="0.25">
      <c r="A17" s="231" t="s">
        <v>232</v>
      </c>
      <c r="B17" s="190" t="s">
        <v>233</v>
      </c>
      <c r="C17" s="191"/>
      <c r="D17" s="232"/>
      <c r="E17" s="380"/>
    </row>
    <row r="18" spans="1:5" hidden="1" x14ac:dyDescent="0.25">
      <c r="A18" s="233"/>
      <c r="B18" s="241"/>
      <c r="C18" s="242"/>
      <c r="D18" s="243"/>
      <c r="E18" s="381"/>
    </row>
    <row r="19" spans="1:5" x14ac:dyDescent="0.25">
      <c r="A19" s="219"/>
      <c r="B19" s="220" t="s">
        <v>130</v>
      </c>
      <c r="C19" s="234">
        <f ca="1">SUM(C16:C18)</f>
        <v>0</v>
      </c>
      <c r="D19" s="222"/>
      <c r="E19" s="382">
        <f ca="1">SUM(E16:E18)</f>
        <v>0</v>
      </c>
    </row>
    <row r="20" spans="1:5" x14ac:dyDescent="0.25">
      <c r="A20" s="236"/>
      <c r="B20" s="237"/>
      <c r="C20" s="238"/>
      <c r="D20" s="226"/>
      <c r="E20" s="377"/>
    </row>
    <row r="21" spans="1:5" ht="15.75" x14ac:dyDescent="0.25">
      <c r="A21" s="227" t="s">
        <v>131</v>
      </c>
      <c r="B21" s="228"/>
      <c r="C21" s="229"/>
      <c r="D21" s="230"/>
      <c r="E21" s="378"/>
    </row>
    <row r="22" spans="1:5" x14ac:dyDescent="0.25">
      <c r="A22" s="231" t="s">
        <v>234</v>
      </c>
      <c r="B22" s="190" t="s">
        <v>131</v>
      </c>
      <c r="C22" s="191">
        <f ca="1">SUMIF(Rozp_Struk!A:G,$B22,Rozp_Struk!B:B)</f>
        <v>0</v>
      </c>
      <c r="D22" s="276" t="str">
        <f>"Počet položek: "&amp;COUNTIF(Rozp_Struk!$B$11:$B$161,Rozp!B22)</f>
        <v>Počet položek: 0</v>
      </c>
      <c r="E22" s="379">
        <f ca="1">SUMIF(Rozp_Struk!A:D,$B22,Rozp_Struk!E:E)</f>
        <v>0</v>
      </c>
    </row>
    <row r="23" spans="1:5" hidden="1" x14ac:dyDescent="0.25">
      <c r="A23" s="231" t="s">
        <v>235</v>
      </c>
      <c r="B23" s="190" t="s">
        <v>236</v>
      </c>
      <c r="C23" s="191"/>
      <c r="D23" s="232"/>
      <c r="E23" s="380"/>
    </row>
    <row r="24" spans="1:5" hidden="1" x14ac:dyDescent="0.25">
      <c r="A24" s="233"/>
      <c r="B24" s="244"/>
      <c r="C24" s="245"/>
      <c r="D24" s="246"/>
      <c r="E24" s="383"/>
    </row>
    <row r="25" spans="1:5" x14ac:dyDescent="0.25">
      <c r="A25" s="219"/>
      <c r="B25" s="220" t="s">
        <v>132</v>
      </c>
      <c r="C25" s="235">
        <f ca="1">SUM(C22:C24)</f>
        <v>0</v>
      </c>
      <c r="D25" s="239"/>
      <c r="E25" s="382">
        <f ca="1">SUM(E22:E24)</f>
        <v>0</v>
      </c>
    </row>
    <row r="26" spans="1:5" x14ac:dyDescent="0.25">
      <c r="A26" s="236"/>
      <c r="B26" s="237"/>
      <c r="C26" s="225"/>
      <c r="D26" s="226"/>
      <c r="E26" s="377"/>
    </row>
    <row r="27" spans="1:5" ht="15.75" x14ac:dyDescent="0.25">
      <c r="A27" s="169" t="s">
        <v>133</v>
      </c>
      <c r="B27" s="213"/>
      <c r="C27" s="214"/>
      <c r="D27" s="215"/>
      <c r="E27" s="384"/>
    </row>
    <row r="28" spans="1:5" x14ac:dyDescent="0.25">
      <c r="A28" s="231" t="s">
        <v>237</v>
      </c>
      <c r="B28" s="190" t="s">
        <v>133</v>
      </c>
      <c r="C28" s="191">
        <f ca="1">SUMIF(Rozp_Struk!A:G,$B28,Rozp_Struk!B:B)</f>
        <v>0</v>
      </c>
      <c r="D28" s="276" t="str">
        <f>"Počet položek: "&amp;COUNTIF(Rozp_Struk!$B$11:$B$161,Rozp!B28)</f>
        <v>Počet položek: 0</v>
      </c>
      <c r="E28" s="379">
        <f ca="1">SUMIF(Rozp_Struk!A:D,$B28,Rozp_Struk!E:E)</f>
        <v>0</v>
      </c>
    </row>
    <row r="29" spans="1:5" hidden="1" x14ac:dyDescent="0.25">
      <c r="A29" s="231" t="s">
        <v>238</v>
      </c>
      <c r="B29" s="190" t="s">
        <v>239</v>
      </c>
      <c r="C29" s="191"/>
      <c r="D29" s="232"/>
      <c r="E29" s="380"/>
    </row>
    <row r="30" spans="1:5" hidden="1" x14ac:dyDescent="0.25">
      <c r="A30" s="233"/>
      <c r="B30" s="244"/>
      <c r="C30" s="245"/>
      <c r="D30" s="246"/>
      <c r="E30" s="383"/>
    </row>
    <row r="31" spans="1:5" x14ac:dyDescent="0.25">
      <c r="A31" s="219"/>
      <c r="B31" s="220" t="s">
        <v>134</v>
      </c>
      <c r="C31" s="235">
        <f ca="1">SUM(C28:C30)</f>
        <v>0</v>
      </c>
      <c r="D31" s="239"/>
      <c r="E31" s="382">
        <f ca="1">SUM(E28:E30)</f>
        <v>0</v>
      </c>
    </row>
    <row r="32" spans="1:5" x14ac:dyDescent="0.25">
      <c r="A32" s="236"/>
      <c r="B32" s="237"/>
      <c r="C32" s="225"/>
      <c r="D32" s="226"/>
      <c r="E32" s="377"/>
    </row>
    <row r="33" spans="1:5" ht="15.75" x14ac:dyDescent="0.25">
      <c r="A33" s="169" t="s">
        <v>135</v>
      </c>
      <c r="B33" s="213"/>
      <c r="C33" s="214"/>
      <c r="D33" s="215"/>
      <c r="E33" s="384"/>
    </row>
    <row r="34" spans="1:5" x14ac:dyDescent="0.25">
      <c r="A34" s="231" t="s">
        <v>240</v>
      </c>
      <c r="B34" s="190" t="s">
        <v>135</v>
      </c>
      <c r="C34" s="191">
        <f ca="1">SUMIF(Rozp_Struk!A:G,$B34,Rozp_Struk!B:B)</f>
        <v>0</v>
      </c>
      <c r="D34" s="276" t="str">
        <f>"Počet položek: "&amp;COUNTIF(Rozp_Struk!$B$11:$B$161,Rozp!B34)</f>
        <v>Počet položek: 0</v>
      </c>
      <c r="E34" s="379">
        <f ca="1">SUMIF(Rozp_Struk!A:D,$B34,Rozp_Struk!E:E)</f>
        <v>0</v>
      </c>
    </row>
    <row r="35" spans="1:5" hidden="1" x14ac:dyDescent="0.25">
      <c r="A35" s="231" t="s">
        <v>241</v>
      </c>
      <c r="B35" s="190" t="s">
        <v>242</v>
      </c>
      <c r="C35" s="191"/>
      <c r="D35" s="232"/>
      <c r="E35" s="380"/>
    </row>
    <row r="36" spans="1:5" hidden="1" x14ac:dyDescent="0.25">
      <c r="A36" s="233"/>
      <c r="B36" s="244"/>
      <c r="C36" s="245"/>
      <c r="D36" s="246"/>
      <c r="E36" s="383"/>
    </row>
    <row r="37" spans="1:5" x14ac:dyDescent="0.25">
      <c r="A37" s="219"/>
      <c r="B37" s="220" t="s">
        <v>136</v>
      </c>
      <c r="C37" s="235">
        <f ca="1">SUM(C34:C36)</f>
        <v>0</v>
      </c>
      <c r="D37" s="239"/>
      <c r="E37" s="382">
        <f ca="1">SUM(E34:E36)</f>
        <v>0</v>
      </c>
    </row>
    <row r="38" spans="1:5" x14ac:dyDescent="0.25">
      <c r="A38" s="236"/>
      <c r="B38" s="237"/>
      <c r="C38" s="225"/>
      <c r="D38" s="226"/>
      <c r="E38" s="377"/>
    </row>
    <row r="39" spans="1:5" ht="15.75" x14ac:dyDescent="0.25">
      <c r="A39" s="169" t="s">
        <v>293</v>
      </c>
      <c r="B39" s="213"/>
      <c r="C39" s="214"/>
      <c r="D39" s="215"/>
      <c r="E39" s="384"/>
    </row>
    <row r="40" spans="1:5" ht="30" x14ac:dyDescent="0.25">
      <c r="A40" s="231" t="s">
        <v>243</v>
      </c>
      <c r="B40" s="190" t="s">
        <v>137</v>
      </c>
      <c r="C40" s="191">
        <f ca="1">SUMIF(Rozp_Struk!A:G,$B40,Rozp_Struk!B:B)</f>
        <v>0</v>
      </c>
      <c r="D40" s="276" t="str">
        <f>"Počet položek: "&amp;COUNTIF(Rozp_Struk!$B$11:$B$161,Rozp!B40)</f>
        <v>Počet položek: 0</v>
      </c>
      <c r="E40" s="379">
        <f ca="1">SUMIF(Rozp_Struk!A:D,$B40,Rozp_Struk!E:E)</f>
        <v>0</v>
      </c>
    </row>
    <row r="41" spans="1:5" hidden="1" x14ac:dyDescent="0.25">
      <c r="A41" s="231" t="s">
        <v>244</v>
      </c>
      <c r="B41" s="190" t="s">
        <v>245</v>
      </c>
      <c r="C41" s="191"/>
      <c r="D41" s="232"/>
      <c r="E41" s="380"/>
    </row>
    <row r="42" spans="1:5" hidden="1" x14ac:dyDescent="0.25">
      <c r="A42" s="233"/>
      <c r="B42" s="244"/>
      <c r="C42" s="245"/>
      <c r="D42" s="246"/>
      <c r="E42" s="383"/>
    </row>
    <row r="43" spans="1:5" x14ac:dyDescent="0.25">
      <c r="A43" s="219"/>
      <c r="B43" s="220" t="s">
        <v>138</v>
      </c>
      <c r="C43" s="235">
        <f ca="1">SUM(C40:C42)</f>
        <v>0</v>
      </c>
      <c r="D43" s="239"/>
      <c r="E43" s="382">
        <f ca="1">SUM(E40:E42)</f>
        <v>0</v>
      </c>
    </row>
    <row r="44" spans="1:5" x14ac:dyDescent="0.25">
      <c r="A44" s="236"/>
      <c r="B44" s="237"/>
      <c r="C44" s="225"/>
      <c r="D44" s="226"/>
      <c r="E44" s="377"/>
    </row>
    <row r="45" spans="1:5" x14ac:dyDescent="0.25">
      <c r="A45" s="219"/>
      <c r="B45" s="220" t="s">
        <v>292</v>
      </c>
      <c r="C45" s="240">
        <f ca="1">C13+C19+C25+C31+C37+C43</f>
        <v>0</v>
      </c>
      <c r="D45" s="239"/>
      <c r="E45" s="382">
        <f ca="1">E13+E19+E25+E31+E37+E43</f>
        <v>0</v>
      </c>
    </row>
    <row r="46" spans="1:5" x14ac:dyDescent="0.25">
      <c r="A46" s="236"/>
      <c r="B46" s="237"/>
      <c r="C46" s="225"/>
      <c r="D46" s="226"/>
      <c r="E46" s="377"/>
    </row>
    <row r="47" spans="1:5" ht="15.75" x14ac:dyDescent="0.25">
      <c r="A47" s="262" t="s">
        <v>139</v>
      </c>
      <c r="B47" s="263"/>
      <c r="C47" s="254">
        <f>+Rozp_Struk!C11</f>
        <v>0</v>
      </c>
      <c r="D47" s="264"/>
      <c r="E47" s="264"/>
    </row>
    <row r="48" spans="1:5" x14ac:dyDescent="0.25">
      <c r="A48" s="236"/>
      <c r="B48" s="237"/>
      <c r="C48" s="225"/>
      <c r="D48" s="226"/>
      <c r="E48" s="377"/>
    </row>
    <row r="49" spans="1:6" ht="16.5" thickBot="1" x14ac:dyDescent="0.3">
      <c r="A49" s="265" t="s">
        <v>140</v>
      </c>
      <c r="B49" s="266"/>
      <c r="C49" s="267">
        <f ca="1">ROUND(C45+C47,0)</f>
        <v>0</v>
      </c>
      <c r="D49" s="268"/>
      <c r="E49" s="385">
        <f ca="1">ROUND(E45+E47,0)</f>
        <v>0</v>
      </c>
      <c r="F49" s="174"/>
    </row>
    <row r="50" spans="1:6" x14ac:dyDescent="0.25">
      <c r="A50" s="168"/>
      <c r="B50" s="269"/>
      <c r="C50" s="168"/>
      <c r="D50" s="170"/>
      <c r="E50" s="170"/>
      <c r="F50" s="174" t="str">
        <f ca="1">IF(C49=0," ",IF(OR(E49/C49&gt;100%,E49/C49&lt;75%),"Nadační příspěvek musí tvořit minimálně 75% a maximálně 100% všech projektových zdrojů - viz Příručka"," "))</f>
        <v xml:space="preserve"> </v>
      </c>
    </row>
    <row r="51" spans="1:6" x14ac:dyDescent="0.25">
      <c r="A51" s="168"/>
      <c r="B51" s="170"/>
      <c r="C51" s="168"/>
      <c r="D51" s="170"/>
      <c r="E51" s="170"/>
    </row>
    <row r="52" spans="1:6" x14ac:dyDescent="0.25">
      <c r="B52" s="68"/>
      <c r="D52" s="68"/>
      <c r="E52" s="68"/>
    </row>
    <row r="53" spans="1:6" x14ac:dyDescent="0.25">
      <c r="B53" s="68"/>
      <c r="D53" s="68"/>
      <c r="E53" s="68"/>
    </row>
    <row r="54" spans="1:6" x14ac:dyDescent="0.25">
      <c r="B54" s="68"/>
      <c r="D54" s="68"/>
      <c r="E54" s="68"/>
    </row>
    <row r="55" spans="1:6" x14ac:dyDescent="0.25">
      <c r="B55" s="68"/>
      <c r="D55" s="68"/>
      <c r="E55" s="68"/>
    </row>
    <row r="56" spans="1:6" x14ac:dyDescent="0.25">
      <c r="B56" s="68"/>
      <c r="D56" s="68"/>
      <c r="E56" s="68"/>
    </row>
    <row r="57" spans="1:6" x14ac:dyDescent="0.25">
      <c r="B57" s="68"/>
      <c r="D57" s="68"/>
      <c r="E57" s="68"/>
    </row>
    <row r="58" spans="1:6" x14ac:dyDescent="0.25">
      <c r="B58" s="68"/>
      <c r="D58" s="68"/>
      <c r="E58" s="68"/>
    </row>
    <row r="59" spans="1:6" x14ac:dyDescent="0.25">
      <c r="B59" s="68"/>
      <c r="D59" s="68"/>
      <c r="E59" s="68"/>
    </row>
    <row r="60" spans="1:6" x14ac:dyDescent="0.25">
      <c r="B60" s="68"/>
      <c r="D60" s="68"/>
      <c r="E60" s="68"/>
    </row>
    <row r="61" spans="1:6" x14ac:dyDescent="0.25">
      <c r="B61" s="68"/>
      <c r="D61" s="68"/>
      <c r="E61" s="68"/>
    </row>
    <row r="62" spans="1:6" x14ac:dyDescent="0.25">
      <c r="B62" s="68"/>
      <c r="D62" s="68"/>
      <c r="E62" s="68"/>
    </row>
    <row r="63" spans="1:6" x14ac:dyDescent="0.25">
      <c r="B63" s="68"/>
      <c r="D63" s="68"/>
      <c r="E63" s="68"/>
    </row>
    <row r="64" spans="1:6" x14ac:dyDescent="0.25">
      <c r="B64" s="68"/>
      <c r="D64" s="68"/>
      <c r="E64" s="68"/>
    </row>
    <row r="65" spans="2:5" x14ac:dyDescent="0.25">
      <c r="B65" s="68"/>
      <c r="D65" s="68"/>
      <c r="E65" s="68"/>
    </row>
    <row r="66" spans="2:5" x14ac:dyDescent="0.25">
      <c r="B66" s="68"/>
      <c r="D66" s="68"/>
      <c r="E66" s="68"/>
    </row>
    <row r="67" spans="2:5" x14ac:dyDescent="0.25">
      <c r="B67" s="68"/>
      <c r="D67" s="68"/>
      <c r="E67" s="68"/>
    </row>
    <row r="68" spans="2:5" x14ac:dyDescent="0.25">
      <c r="B68" s="68"/>
      <c r="D68" s="68"/>
      <c r="E68" s="68"/>
    </row>
    <row r="69" spans="2:5" x14ac:dyDescent="0.25">
      <c r="B69" s="68"/>
      <c r="D69" s="68"/>
      <c r="E69" s="68"/>
    </row>
    <row r="70" spans="2:5" x14ac:dyDescent="0.25">
      <c r="B70" s="68"/>
      <c r="D70" s="68"/>
      <c r="E70" s="68"/>
    </row>
    <row r="71" spans="2:5" x14ac:dyDescent="0.25">
      <c r="B71" s="68"/>
      <c r="D71" s="68"/>
      <c r="E71" s="68"/>
    </row>
    <row r="72" spans="2:5" x14ac:dyDescent="0.25">
      <c r="B72" s="68"/>
      <c r="D72" s="68"/>
      <c r="E72" s="68"/>
    </row>
    <row r="73" spans="2:5" x14ac:dyDescent="0.25">
      <c r="B73" s="68"/>
      <c r="D73" s="68"/>
      <c r="E73" s="68"/>
    </row>
    <row r="74" spans="2:5" x14ac:dyDescent="0.25">
      <c r="B74" s="68"/>
      <c r="D74" s="68"/>
      <c r="E74" s="68"/>
    </row>
    <row r="75" spans="2:5" x14ac:dyDescent="0.25">
      <c r="B75" s="68"/>
      <c r="D75" s="68"/>
      <c r="E75" s="68"/>
    </row>
    <row r="76" spans="2:5" x14ac:dyDescent="0.25">
      <c r="B76" s="68"/>
      <c r="D76" s="68"/>
      <c r="E76" s="68"/>
    </row>
    <row r="77" spans="2:5" x14ac:dyDescent="0.25">
      <c r="B77" s="68"/>
      <c r="D77" s="68"/>
      <c r="E77" s="68"/>
    </row>
    <row r="78" spans="2:5" x14ac:dyDescent="0.25">
      <c r="B78" s="68"/>
      <c r="D78" s="68"/>
      <c r="E78" s="68"/>
    </row>
    <row r="79" spans="2:5" x14ac:dyDescent="0.25">
      <c r="B79" s="68"/>
      <c r="D79" s="68"/>
      <c r="E79" s="68"/>
    </row>
    <row r="80" spans="2:5" x14ac:dyDescent="0.25">
      <c r="B80" s="68"/>
      <c r="D80" s="68"/>
      <c r="E80" s="68"/>
    </row>
    <row r="81" spans="2:5" x14ac:dyDescent="0.25">
      <c r="B81" s="68"/>
      <c r="D81" s="68"/>
      <c r="E81" s="68"/>
    </row>
    <row r="82" spans="2:5" x14ac:dyDescent="0.25">
      <c r="B82" s="68"/>
      <c r="D82" s="68"/>
      <c r="E82" s="68"/>
    </row>
    <row r="83" spans="2:5" x14ac:dyDescent="0.25">
      <c r="B83" s="68"/>
      <c r="D83" s="68"/>
      <c r="E83" s="68"/>
    </row>
    <row r="84" spans="2:5" x14ac:dyDescent="0.25">
      <c r="B84" s="68"/>
      <c r="D84" s="68"/>
      <c r="E84" s="68"/>
    </row>
    <row r="85" spans="2:5" x14ac:dyDescent="0.25">
      <c r="B85" s="68"/>
      <c r="D85" s="68"/>
      <c r="E85" s="68"/>
    </row>
    <row r="86" spans="2:5" x14ac:dyDescent="0.25">
      <c r="B86" s="68"/>
      <c r="D86" s="68"/>
      <c r="E86" s="68"/>
    </row>
    <row r="87" spans="2:5" x14ac:dyDescent="0.25">
      <c r="B87" s="68"/>
      <c r="D87" s="68"/>
      <c r="E87" s="68"/>
    </row>
    <row r="88" spans="2:5" x14ac:dyDescent="0.25">
      <c r="B88" s="68"/>
      <c r="D88" s="68"/>
      <c r="E88" s="68"/>
    </row>
    <row r="89" spans="2:5" x14ac:dyDescent="0.25">
      <c r="B89" s="68"/>
      <c r="D89" s="68"/>
      <c r="E89" s="68"/>
    </row>
    <row r="90" spans="2:5" x14ac:dyDescent="0.25">
      <c r="B90" s="68"/>
      <c r="D90" s="68"/>
      <c r="E90" s="68"/>
    </row>
    <row r="91" spans="2:5" x14ac:dyDescent="0.25">
      <c r="B91" s="68"/>
      <c r="D91" s="68"/>
      <c r="E91" s="68"/>
    </row>
    <row r="92" spans="2:5" x14ac:dyDescent="0.25">
      <c r="B92" s="68"/>
      <c r="D92" s="68"/>
      <c r="E92" s="68"/>
    </row>
    <row r="93" spans="2:5" x14ac:dyDescent="0.25">
      <c r="B93" s="68"/>
      <c r="D93" s="68"/>
      <c r="E93" s="68"/>
    </row>
    <row r="94" spans="2:5" x14ac:dyDescent="0.25">
      <c r="B94" s="68"/>
      <c r="D94" s="68"/>
      <c r="E94" s="68"/>
    </row>
    <row r="95" spans="2:5" x14ac:dyDescent="0.25">
      <c r="B95" s="68"/>
      <c r="D95" s="68"/>
      <c r="E95" s="68"/>
    </row>
    <row r="96" spans="2:5" x14ac:dyDescent="0.25">
      <c r="B96" s="68"/>
      <c r="D96" s="68"/>
      <c r="E96" s="68"/>
    </row>
    <row r="97" spans="2:5" x14ac:dyDescent="0.25">
      <c r="B97" s="68"/>
      <c r="D97" s="68"/>
      <c r="E97" s="68"/>
    </row>
    <row r="98" spans="2:5" x14ac:dyDescent="0.25">
      <c r="B98" s="68"/>
      <c r="D98" s="68"/>
      <c r="E98" s="68"/>
    </row>
    <row r="99" spans="2:5" x14ac:dyDescent="0.25">
      <c r="B99" s="68"/>
      <c r="D99" s="68"/>
      <c r="E99" s="68"/>
    </row>
    <row r="100" spans="2:5" x14ac:dyDescent="0.25">
      <c r="B100" s="68"/>
      <c r="D100" s="68"/>
      <c r="E100" s="68"/>
    </row>
    <row r="101" spans="2:5" x14ac:dyDescent="0.25">
      <c r="B101" s="68"/>
      <c r="D101" s="68"/>
      <c r="E101" s="68"/>
    </row>
    <row r="102" spans="2:5" x14ac:dyDescent="0.25">
      <c r="B102" s="68"/>
      <c r="D102" s="68"/>
      <c r="E102" s="68"/>
    </row>
    <row r="103" spans="2:5" x14ac:dyDescent="0.25">
      <c r="B103" s="68"/>
      <c r="D103" s="68"/>
      <c r="E103" s="68"/>
    </row>
    <row r="104" spans="2:5" x14ac:dyDescent="0.25">
      <c r="B104" s="68"/>
      <c r="D104" s="68"/>
      <c r="E104" s="68"/>
    </row>
    <row r="105" spans="2:5" x14ac:dyDescent="0.25">
      <c r="B105" s="68"/>
      <c r="D105" s="68"/>
      <c r="E105" s="68"/>
    </row>
    <row r="106" spans="2:5" x14ac:dyDescent="0.25">
      <c r="B106" s="68"/>
      <c r="D106" s="68"/>
      <c r="E106" s="68"/>
    </row>
    <row r="107" spans="2:5" x14ac:dyDescent="0.25">
      <c r="B107" s="68"/>
      <c r="D107" s="68"/>
      <c r="E107" s="68"/>
    </row>
    <row r="108" spans="2:5" x14ac:dyDescent="0.25">
      <c r="B108" s="68"/>
      <c r="D108" s="68"/>
      <c r="E108" s="68"/>
    </row>
    <row r="109" spans="2:5" x14ac:dyDescent="0.25">
      <c r="B109" s="68"/>
      <c r="D109" s="68"/>
      <c r="E109" s="68"/>
    </row>
    <row r="110" spans="2:5" x14ac:dyDescent="0.25">
      <c r="B110" s="68"/>
      <c r="D110" s="68"/>
      <c r="E110" s="68"/>
    </row>
    <row r="111" spans="2:5" x14ac:dyDescent="0.25">
      <c r="B111" s="68"/>
      <c r="D111" s="68"/>
      <c r="E111" s="68"/>
    </row>
    <row r="112" spans="2:5" x14ac:dyDescent="0.25">
      <c r="B112" s="68"/>
      <c r="D112" s="68"/>
      <c r="E112" s="68"/>
    </row>
    <row r="113" spans="2:5" x14ac:dyDescent="0.25">
      <c r="B113" s="68"/>
      <c r="D113" s="68"/>
      <c r="E113" s="68"/>
    </row>
    <row r="114" spans="2:5" x14ac:dyDescent="0.25">
      <c r="B114" s="68"/>
      <c r="D114" s="68"/>
      <c r="E114" s="68"/>
    </row>
    <row r="115" spans="2:5" x14ac:dyDescent="0.25">
      <c r="B115" s="68"/>
      <c r="D115" s="68"/>
      <c r="E115" s="68"/>
    </row>
    <row r="116" spans="2:5" x14ac:dyDescent="0.25">
      <c r="B116" s="68"/>
      <c r="D116" s="68"/>
      <c r="E116" s="68"/>
    </row>
    <row r="117" spans="2:5" x14ac:dyDescent="0.25">
      <c r="B117" s="68"/>
      <c r="D117" s="68"/>
      <c r="E117" s="68"/>
    </row>
    <row r="118" spans="2:5" x14ac:dyDescent="0.25">
      <c r="B118" s="68"/>
      <c r="D118" s="68"/>
      <c r="E118" s="68"/>
    </row>
    <row r="119" spans="2:5" x14ac:dyDescent="0.25">
      <c r="B119" s="68"/>
      <c r="D119" s="68"/>
      <c r="E119" s="68"/>
    </row>
    <row r="120" spans="2:5" x14ac:dyDescent="0.25">
      <c r="B120" s="68"/>
      <c r="D120" s="68"/>
      <c r="E120" s="68"/>
    </row>
    <row r="121" spans="2:5" x14ac:dyDescent="0.25">
      <c r="B121" s="68"/>
      <c r="D121" s="68"/>
      <c r="E121" s="68"/>
    </row>
    <row r="122" spans="2:5" x14ac:dyDescent="0.25">
      <c r="B122" s="68"/>
      <c r="D122" s="68"/>
      <c r="E122" s="68"/>
    </row>
    <row r="123" spans="2:5" x14ac:dyDescent="0.25">
      <c r="B123" s="68"/>
      <c r="D123" s="68"/>
      <c r="E123" s="68"/>
    </row>
    <row r="124" spans="2:5" x14ac:dyDescent="0.25">
      <c r="B124" s="68"/>
      <c r="D124" s="68"/>
      <c r="E124" s="68"/>
    </row>
    <row r="125" spans="2:5" x14ac:dyDescent="0.25">
      <c r="B125" s="68"/>
      <c r="D125" s="68"/>
      <c r="E125" s="68"/>
    </row>
    <row r="126" spans="2:5" x14ac:dyDescent="0.25">
      <c r="B126" s="68"/>
      <c r="D126" s="68"/>
      <c r="E126" s="68"/>
    </row>
    <row r="127" spans="2:5" x14ac:dyDescent="0.25">
      <c r="B127" s="68"/>
      <c r="D127" s="68"/>
      <c r="E127" s="68"/>
    </row>
    <row r="128" spans="2:5" x14ac:dyDescent="0.25">
      <c r="B128" s="68"/>
      <c r="D128" s="68"/>
      <c r="E128" s="68"/>
    </row>
    <row r="129" spans="2:5" x14ac:dyDescent="0.25">
      <c r="B129" s="68"/>
      <c r="D129" s="68"/>
      <c r="E129" s="68"/>
    </row>
    <row r="130" spans="2:5" x14ac:dyDescent="0.25">
      <c r="B130" s="68"/>
      <c r="D130" s="68"/>
      <c r="E130" s="68"/>
    </row>
    <row r="131" spans="2:5" x14ac:dyDescent="0.25">
      <c r="B131" s="68"/>
      <c r="D131" s="68"/>
      <c r="E131" s="68"/>
    </row>
    <row r="132" spans="2:5" x14ac:dyDescent="0.25">
      <c r="B132" s="68"/>
      <c r="D132" s="68"/>
      <c r="E132" s="68"/>
    </row>
    <row r="133" spans="2:5" x14ac:dyDescent="0.25">
      <c r="B133" s="68"/>
      <c r="D133" s="68"/>
      <c r="E133" s="68"/>
    </row>
    <row r="134" spans="2:5" x14ac:dyDescent="0.25">
      <c r="B134" s="68"/>
      <c r="D134" s="68"/>
      <c r="E134" s="68"/>
    </row>
    <row r="135" spans="2:5" x14ac:dyDescent="0.25">
      <c r="B135" s="68"/>
      <c r="D135" s="68"/>
      <c r="E135" s="68"/>
    </row>
    <row r="136" spans="2:5" x14ac:dyDescent="0.25">
      <c r="B136" s="68"/>
      <c r="D136" s="68"/>
      <c r="E136" s="68"/>
    </row>
    <row r="137" spans="2:5" x14ac:dyDescent="0.25">
      <c r="B137" s="68"/>
      <c r="D137" s="68"/>
      <c r="E137" s="68"/>
    </row>
    <row r="138" spans="2:5" x14ac:dyDescent="0.25">
      <c r="B138" s="68"/>
      <c r="D138" s="68"/>
      <c r="E138" s="68"/>
    </row>
    <row r="139" spans="2:5" x14ac:dyDescent="0.25">
      <c r="B139" s="68"/>
      <c r="D139" s="68"/>
      <c r="E139" s="68"/>
    </row>
    <row r="140" spans="2:5" x14ac:dyDescent="0.25">
      <c r="B140" s="68"/>
      <c r="D140" s="68"/>
      <c r="E140" s="68"/>
    </row>
    <row r="141" spans="2:5" x14ac:dyDescent="0.25">
      <c r="B141" s="68"/>
      <c r="D141" s="68"/>
      <c r="E141" s="68"/>
    </row>
    <row r="142" spans="2:5" x14ac:dyDescent="0.25">
      <c r="B142" s="68"/>
      <c r="D142" s="68"/>
      <c r="E142" s="68"/>
    </row>
    <row r="143" spans="2:5" x14ac:dyDescent="0.25">
      <c r="B143" s="68"/>
      <c r="D143" s="68"/>
      <c r="E143" s="68"/>
    </row>
    <row r="144" spans="2:5" x14ac:dyDescent="0.25">
      <c r="B144" s="68"/>
      <c r="D144" s="68"/>
      <c r="E144" s="68"/>
    </row>
    <row r="145" spans="2:5" x14ac:dyDescent="0.25">
      <c r="B145" s="68"/>
      <c r="D145" s="68"/>
      <c r="E145" s="68"/>
    </row>
    <row r="146" spans="2:5" x14ac:dyDescent="0.25">
      <c r="B146" s="68"/>
      <c r="D146" s="68"/>
      <c r="E146" s="68"/>
    </row>
    <row r="147" spans="2:5" x14ac:dyDescent="0.25">
      <c r="B147" s="68"/>
      <c r="D147" s="68"/>
      <c r="E147" s="68"/>
    </row>
    <row r="148" spans="2:5" x14ac:dyDescent="0.25">
      <c r="B148" s="68"/>
      <c r="D148" s="68"/>
      <c r="E148" s="68"/>
    </row>
    <row r="149" spans="2:5" x14ac:dyDescent="0.25">
      <c r="B149" s="68"/>
      <c r="D149" s="68"/>
      <c r="E149" s="68"/>
    </row>
    <row r="150" spans="2:5" x14ac:dyDescent="0.25">
      <c r="B150" s="68"/>
      <c r="D150" s="68"/>
      <c r="E150" s="68"/>
    </row>
    <row r="151" spans="2:5" x14ac:dyDescent="0.25">
      <c r="B151" s="68"/>
      <c r="D151" s="68"/>
      <c r="E151" s="68"/>
    </row>
    <row r="152" spans="2:5" x14ac:dyDescent="0.25">
      <c r="B152" s="68"/>
      <c r="D152" s="68"/>
      <c r="E152" s="68"/>
    </row>
    <row r="153" spans="2:5" x14ac:dyDescent="0.25">
      <c r="B153" s="68"/>
      <c r="D153" s="68"/>
      <c r="E153" s="68"/>
    </row>
    <row r="154" spans="2:5" x14ac:dyDescent="0.25">
      <c r="B154" s="68"/>
      <c r="D154" s="68"/>
      <c r="E154" s="68"/>
    </row>
    <row r="155" spans="2:5" x14ac:dyDescent="0.25">
      <c r="B155" s="68"/>
      <c r="D155" s="68"/>
      <c r="E155" s="68"/>
    </row>
    <row r="156" spans="2:5" x14ac:dyDescent="0.25">
      <c r="B156" s="68"/>
      <c r="D156" s="68"/>
      <c r="E156" s="68"/>
    </row>
    <row r="157" spans="2:5" x14ac:dyDescent="0.25">
      <c r="B157" s="68"/>
      <c r="D157" s="68"/>
      <c r="E157" s="68"/>
    </row>
    <row r="158" spans="2:5" x14ac:dyDescent="0.25">
      <c r="B158" s="68"/>
      <c r="D158" s="68"/>
      <c r="E158" s="68"/>
    </row>
    <row r="159" spans="2:5" x14ac:dyDescent="0.25">
      <c r="B159" s="68"/>
      <c r="D159" s="68"/>
      <c r="E159" s="68"/>
    </row>
    <row r="160" spans="2:5" x14ac:dyDescent="0.25">
      <c r="B160" s="68"/>
      <c r="D160" s="68"/>
      <c r="E160" s="68"/>
    </row>
    <row r="161" spans="2:5" x14ac:dyDescent="0.25">
      <c r="B161" s="68"/>
      <c r="D161" s="68"/>
      <c r="E161" s="68"/>
    </row>
    <row r="162" spans="2:5" x14ac:dyDescent="0.25">
      <c r="B162" s="68"/>
      <c r="D162" s="68"/>
      <c r="E162" s="68"/>
    </row>
    <row r="163" spans="2:5" x14ac:dyDescent="0.25">
      <c r="B163" s="68"/>
      <c r="D163" s="68"/>
      <c r="E163" s="68"/>
    </row>
    <row r="164" spans="2:5" x14ac:dyDescent="0.25">
      <c r="B164" s="68"/>
      <c r="D164" s="68"/>
      <c r="E164" s="68"/>
    </row>
    <row r="165" spans="2:5" x14ac:dyDescent="0.25">
      <c r="B165" s="68"/>
      <c r="D165" s="68"/>
      <c r="E165" s="68"/>
    </row>
    <row r="166" spans="2:5" x14ac:dyDescent="0.25">
      <c r="B166" s="68"/>
      <c r="D166" s="68"/>
      <c r="E166" s="68"/>
    </row>
    <row r="167" spans="2:5" x14ac:dyDescent="0.25">
      <c r="B167" s="68"/>
      <c r="D167" s="68"/>
      <c r="E167" s="68"/>
    </row>
    <row r="168" spans="2:5" x14ac:dyDescent="0.25">
      <c r="B168" s="68"/>
      <c r="D168" s="68"/>
      <c r="E168" s="68"/>
    </row>
    <row r="169" spans="2:5" x14ac:dyDescent="0.25">
      <c r="B169" s="68"/>
      <c r="D169" s="68"/>
      <c r="E169" s="68"/>
    </row>
    <row r="170" spans="2:5" x14ac:dyDescent="0.25">
      <c r="B170" s="68"/>
      <c r="D170" s="68"/>
      <c r="E170" s="68"/>
    </row>
    <row r="171" spans="2:5" x14ac:dyDescent="0.25">
      <c r="B171" s="68"/>
      <c r="D171" s="68"/>
      <c r="E171" s="68"/>
    </row>
    <row r="172" spans="2:5" x14ac:dyDescent="0.25">
      <c r="B172" s="68"/>
      <c r="D172" s="68"/>
      <c r="E172" s="68"/>
    </row>
    <row r="173" spans="2:5" x14ac:dyDescent="0.25">
      <c r="B173" s="68"/>
      <c r="D173" s="68"/>
      <c r="E173" s="68"/>
    </row>
    <row r="174" spans="2:5" x14ac:dyDescent="0.25">
      <c r="B174" s="68"/>
      <c r="D174" s="68"/>
      <c r="E174" s="68"/>
    </row>
    <row r="175" spans="2:5" x14ac:dyDescent="0.25">
      <c r="B175" s="68"/>
      <c r="D175" s="68"/>
      <c r="E175" s="68"/>
    </row>
    <row r="176" spans="2:5" x14ac:dyDescent="0.25">
      <c r="B176" s="68"/>
      <c r="D176" s="68"/>
      <c r="E176" s="68"/>
    </row>
    <row r="177" spans="2:5" x14ac:dyDescent="0.25">
      <c r="B177" s="68"/>
      <c r="D177" s="68"/>
      <c r="E177" s="68"/>
    </row>
    <row r="178" spans="2:5" x14ac:dyDescent="0.25">
      <c r="B178" s="68"/>
      <c r="D178" s="68"/>
      <c r="E178" s="68"/>
    </row>
    <row r="179" spans="2:5" x14ac:dyDescent="0.25">
      <c r="B179" s="68"/>
      <c r="D179" s="68"/>
      <c r="E179" s="68"/>
    </row>
    <row r="180" spans="2:5" x14ac:dyDescent="0.25">
      <c r="B180" s="68"/>
      <c r="D180" s="68"/>
      <c r="E180" s="68"/>
    </row>
    <row r="181" spans="2:5" x14ac:dyDescent="0.25">
      <c r="B181" s="68"/>
      <c r="D181" s="68"/>
      <c r="E181" s="68"/>
    </row>
    <row r="182" spans="2:5" x14ac:dyDescent="0.25">
      <c r="B182" s="68"/>
      <c r="D182" s="68"/>
      <c r="E182" s="68"/>
    </row>
    <row r="183" spans="2:5" x14ac:dyDescent="0.25">
      <c r="B183" s="68"/>
      <c r="D183" s="68"/>
      <c r="E183" s="68"/>
    </row>
    <row r="184" spans="2:5" x14ac:dyDescent="0.25">
      <c r="B184" s="68"/>
      <c r="D184" s="68"/>
      <c r="E184" s="68"/>
    </row>
    <row r="185" spans="2:5" x14ac:dyDescent="0.25">
      <c r="B185" s="68"/>
      <c r="D185" s="68"/>
      <c r="E185" s="68"/>
    </row>
    <row r="186" spans="2:5" x14ac:dyDescent="0.25">
      <c r="B186" s="68"/>
      <c r="D186" s="68"/>
      <c r="E186" s="68"/>
    </row>
    <row r="187" spans="2:5" x14ac:dyDescent="0.25">
      <c r="B187" s="68"/>
      <c r="D187" s="68"/>
      <c r="E187" s="68"/>
    </row>
    <row r="188" spans="2:5" x14ac:dyDescent="0.25">
      <c r="B188" s="68"/>
      <c r="D188" s="68"/>
      <c r="E188" s="68"/>
    </row>
    <row r="189" spans="2:5" x14ac:dyDescent="0.25">
      <c r="B189" s="68"/>
      <c r="D189" s="68"/>
      <c r="E189" s="68"/>
    </row>
    <row r="190" spans="2:5" x14ac:dyDescent="0.25">
      <c r="B190" s="68"/>
      <c r="D190" s="68"/>
      <c r="E190" s="68"/>
    </row>
    <row r="191" spans="2:5" x14ac:dyDescent="0.25">
      <c r="B191" s="68"/>
      <c r="D191" s="68"/>
      <c r="E191" s="68"/>
    </row>
    <row r="192" spans="2:5" x14ac:dyDescent="0.25">
      <c r="B192" s="68"/>
      <c r="D192" s="68"/>
      <c r="E192" s="68"/>
    </row>
    <row r="193" spans="2:5" x14ac:dyDescent="0.25">
      <c r="B193" s="68"/>
      <c r="D193" s="68"/>
      <c r="E193" s="68"/>
    </row>
    <row r="194" spans="2:5" x14ac:dyDescent="0.25">
      <c r="B194" s="68"/>
      <c r="D194" s="68"/>
      <c r="E194" s="68"/>
    </row>
    <row r="195" spans="2:5" x14ac:dyDescent="0.25">
      <c r="B195" s="68"/>
      <c r="D195" s="68"/>
      <c r="E195" s="68"/>
    </row>
    <row r="196" spans="2:5" x14ac:dyDescent="0.25">
      <c r="B196" s="68"/>
      <c r="D196" s="68"/>
      <c r="E196" s="68"/>
    </row>
    <row r="197" spans="2:5" x14ac:dyDescent="0.25">
      <c r="B197" s="68"/>
      <c r="D197" s="68"/>
      <c r="E197" s="68"/>
    </row>
    <row r="198" spans="2:5" x14ac:dyDescent="0.25">
      <c r="B198" s="68"/>
      <c r="D198" s="68"/>
      <c r="E198" s="68"/>
    </row>
    <row r="199" spans="2:5" x14ac:dyDescent="0.25">
      <c r="B199" s="68"/>
      <c r="D199" s="68"/>
      <c r="E199" s="68"/>
    </row>
    <row r="200" spans="2:5" x14ac:dyDescent="0.25">
      <c r="B200" s="68"/>
      <c r="D200" s="68"/>
      <c r="E200" s="68"/>
    </row>
    <row r="201" spans="2:5" x14ac:dyDescent="0.25">
      <c r="B201" s="68"/>
      <c r="D201" s="68"/>
      <c r="E201" s="68"/>
    </row>
    <row r="202" spans="2:5" x14ac:dyDescent="0.25">
      <c r="B202" s="68"/>
      <c r="D202" s="68"/>
      <c r="E202" s="68"/>
    </row>
    <row r="203" spans="2:5" x14ac:dyDescent="0.25">
      <c r="B203" s="68"/>
      <c r="D203" s="68"/>
      <c r="E203" s="68"/>
    </row>
    <row r="204" spans="2:5" x14ac:dyDescent="0.25">
      <c r="B204" s="68"/>
      <c r="D204" s="68"/>
      <c r="E204" s="68"/>
    </row>
    <row r="205" spans="2:5" x14ac:dyDescent="0.25">
      <c r="B205" s="68"/>
      <c r="D205" s="68"/>
      <c r="E205" s="68"/>
    </row>
    <row r="206" spans="2:5" x14ac:dyDescent="0.25">
      <c r="B206" s="68"/>
      <c r="D206" s="68"/>
      <c r="E206" s="68"/>
    </row>
    <row r="207" spans="2:5" x14ac:dyDescent="0.25">
      <c r="B207" s="68"/>
      <c r="D207" s="68"/>
      <c r="E207" s="68"/>
    </row>
    <row r="208" spans="2:5" x14ac:dyDescent="0.25">
      <c r="B208" s="68"/>
      <c r="D208" s="68"/>
      <c r="E208" s="68"/>
    </row>
    <row r="209" spans="2:5" x14ac:dyDescent="0.25">
      <c r="B209" s="68"/>
      <c r="D209" s="68"/>
      <c r="E209" s="68"/>
    </row>
    <row r="210" spans="2:5" x14ac:dyDescent="0.25">
      <c r="B210" s="68"/>
      <c r="D210" s="68"/>
      <c r="E210" s="68"/>
    </row>
    <row r="211" spans="2:5" x14ac:dyDescent="0.25">
      <c r="B211" s="68"/>
      <c r="D211" s="68"/>
      <c r="E211" s="68"/>
    </row>
    <row r="212" spans="2:5" x14ac:dyDescent="0.25">
      <c r="B212" s="68"/>
      <c r="D212" s="68"/>
      <c r="E212" s="68"/>
    </row>
    <row r="213" spans="2:5" x14ac:dyDescent="0.25">
      <c r="B213" s="68"/>
      <c r="D213" s="68"/>
      <c r="E213" s="68"/>
    </row>
    <row r="214" spans="2:5" x14ac:dyDescent="0.25">
      <c r="B214" s="68"/>
      <c r="D214" s="68"/>
      <c r="E214" s="68"/>
    </row>
    <row r="215" spans="2:5" x14ac:dyDescent="0.25">
      <c r="B215" s="68"/>
      <c r="D215" s="68"/>
      <c r="E215" s="68"/>
    </row>
    <row r="216" spans="2:5" x14ac:dyDescent="0.25">
      <c r="B216" s="68"/>
      <c r="D216" s="68"/>
      <c r="E216" s="68"/>
    </row>
    <row r="217" spans="2:5" x14ac:dyDescent="0.25">
      <c r="B217" s="68"/>
      <c r="D217" s="68"/>
      <c r="E217" s="68"/>
    </row>
    <row r="218" spans="2:5" x14ac:dyDescent="0.25">
      <c r="B218" s="68"/>
      <c r="D218" s="68"/>
      <c r="E218" s="68"/>
    </row>
    <row r="219" spans="2:5" x14ac:dyDescent="0.25">
      <c r="B219" s="68"/>
      <c r="D219" s="68"/>
      <c r="E219" s="68"/>
    </row>
    <row r="220" spans="2:5" x14ac:dyDescent="0.25">
      <c r="B220" s="68"/>
      <c r="D220" s="68"/>
      <c r="E220" s="68"/>
    </row>
    <row r="221" spans="2:5" x14ac:dyDescent="0.25">
      <c r="B221" s="68"/>
      <c r="D221" s="68"/>
      <c r="E221" s="68"/>
    </row>
    <row r="222" spans="2:5" x14ac:dyDescent="0.25">
      <c r="B222" s="68"/>
      <c r="D222" s="68"/>
      <c r="E222" s="68"/>
    </row>
    <row r="223" spans="2:5" x14ac:dyDescent="0.25">
      <c r="B223" s="68"/>
      <c r="D223" s="68"/>
      <c r="E223" s="68"/>
    </row>
    <row r="224" spans="2:5" x14ac:dyDescent="0.25">
      <c r="B224" s="68"/>
      <c r="D224" s="68"/>
      <c r="E224" s="68"/>
    </row>
    <row r="225" spans="2:5" x14ac:dyDescent="0.25">
      <c r="B225" s="68"/>
      <c r="D225" s="68"/>
      <c r="E225" s="68"/>
    </row>
    <row r="226" spans="2:5" x14ac:dyDescent="0.25">
      <c r="B226" s="68"/>
      <c r="D226" s="68"/>
      <c r="E226" s="68"/>
    </row>
    <row r="227" spans="2:5" x14ac:dyDescent="0.25">
      <c r="B227" s="68"/>
      <c r="D227" s="68"/>
      <c r="E227" s="68"/>
    </row>
    <row r="228" spans="2:5" x14ac:dyDescent="0.25">
      <c r="B228" s="68"/>
      <c r="D228" s="68"/>
      <c r="E228" s="68"/>
    </row>
    <row r="229" spans="2:5" x14ac:dyDescent="0.25">
      <c r="B229" s="68"/>
      <c r="D229" s="68"/>
      <c r="E229" s="68"/>
    </row>
    <row r="230" spans="2:5" x14ac:dyDescent="0.25">
      <c r="B230" s="68"/>
      <c r="D230" s="68"/>
      <c r="E230" s="68"/>
    </row>
    <row r="231" spans="2:5" x14ac:dyDescent="0.25">
      <c r="B231" s="68"/>
      <c r="D231" s="68"/>
      <c r="E231" s="68"/>
    </row>
    <row r="232" spans="2:5" x14ac:dyDescent="0.25">
      <c r="B232" s="68"/>
      <c r="D232" s="68"/>
      <c r="E232" s="68"/>
    </row>
    <row r="233" spans="2:5" x14ac:dyDescent="0.25">
      <c r="B233" s="68"/>
      <c r="D233" s="68"/>
      <c r="E233" s="68"/>
    </row>
    <row r="234" spans="2:5" x14ac:dyDescent="0.25">
      <c r="B234" s="68"/>
      <c r="D234" s="68"/>
      <c r="E234" s="68"/>
    </row>
    <row r="235" spans="2:5" x14ac:dyDescent="0.25">
      <c r="B235" s="68"/>
      <c r="D235" s="68"/>
      <c r="E235" s="68"/>
    </row>
    <row r="236" spans="2:5" x14ac:dyDescent="0.25">
      <c r="B236" s="68"/>
      <c r="D236" s="68"/>
      <c r="E236" s="68"/>
    </row>
    <row r="237" spans="2:5" x14ac:dyDescent="0.25">
      <c r="B237" s="68"/>
      <c r="D237" s="68"/>
      <c r="E237" s="68"/>
    </row>
    <row r="238" spans="2:5" x14ac:dyDescent="0.25">
      <c r="B238" s="68"/>
      <c r="D238" s="68"/>
      <c r="E238" s="68"/>
    </row>
    <row r="239" spans="2:5" x14ac:dyDescent="0.25">
      <c r="B239" s="68"/>
      <c r="D239" s="68"/>
      <c r="E239" s="68"/>
    </row>
    <row r="240" spans="2:5" x14ac:dyDescent="0.25">
      <c r="B240" s="68"/>
      <c r="D240" s="68"/>
      <c r="E240" s="68"/>
    </row>
    <row r="241" spans="2:5" x14ac:dyDescent="0.25">
      <c r="B241" s="68"/>
      <c r="D241" s="68"/>
      <c r="E241" s="68"/>
    </row>
    <row r="242" spans="2:5" x14ac:dyDescent="0.25">
      <c r="B242" s="68"/>
      <c r="D242" s="68"/>
      <c r="E242" s="68"/>
    </row>
    <row r="243" spans="2:5" x14ac:dyDescent="0.25">
      <c r="B243" s="68"/>
      <c r="D243" s="68"/>
      <c r="E243" s="68"/>
    </row>
    <row r="244" spans="2:5" x14ac:dyDescent="0.25">
      <c r="B244" s="68"/>
      <c r="D244" s="68"/>
      <c r="E244" s="68"/>
    </row>
    <row r="245" spans="2:5" x14ac:dyDescent="0.25">
      <c r="B245" s="68"/>
      <c r="D245" s="68"/>
      <c r="E245" s="68"/>
    </row>
    <row r="246" spans="2:5" x14ac:dyDescent="0.25">
      <c r="B246" s="68"/>
      <c r="D246" s="68"/>
      <c r="E246" s="68"/>
    </row>
    <row r="247" spans="2:5" x14ac:dyDescent="0.25">
      <c r="B247" s="68"/>
      <c r="D247" s="68"/>
      <c r="E247" s="68"/>
    </row>
    <row r="248" spans="2:5" x14ac:dyDescent="0.25">
      <c r="B248" s="68"/>
      <c r="D248" s="68"/>
      <c r="E248" s="68"/>
    </row>
    <row r="249" spans="2:5" x14ac:dyDescent="0.25">
      <c r="B249" s="68"/>
      <c r="D249" s="68"/>
      <c r="E249" s="68"/>
    </row>
    <row r="250" spans="2:5" x14ac:dyDescent="0.25">
      <c r="B250" s="68"/>
      <c r="D250" s="68"/>
      <c r="E250" s="68"/>
    </row>
    <row r="251" spans="2:5" x14ac:dyDescent="0.25">
      <c r="B251" s="68"/>
      <c r="D251" s="68"/>
      <c r="E251" s="68"/>
    </row>
    <row r="252" spans="2:5" x14ac:dyDescent="0.25">
      <c r="B252" s="68"/>
      <c r="D252" s="68"/>
      <c r="E252" s="68"/>
    </row>
    <row r="253" spans="2:5" x14ac:dyDescent="0.25">
      <c r="B253" s="68"/>
      <c r="D253" s="68"/>
      <c r="E253" s="68"/>
    </row>
    <row r="254" spans="2:5" x14ac:dyDescent="0.25">
      <c r="B254" s="68"/>
      <c r="D254" s="68"/>
      <c r="E254" s="68"/>
    </row>
    <row r="255" spans="2:5" x14ac:dyDescent="0.25">
      <c r="B255" s="68"/>
      <c r="D255" s="68"/>
      <c r="E255" s="68"/>
    </row>
    <row r="256" spans="2:5" x14ac:dyDescent="0.25">
      <c r="B256" s="68"/>
      <c r="D256" s="68"/>
      <c r="E256" s="68"/>
    </row>
    <row r="257" spans="2:5" x14ac:dyDescent="0.25">
      <c r="B257" s="68"/>
      <c r="D257" s="68"/>
      <c r="E257" s="68"/>
    </row>
    <row r="258" spans="2:5" x14ac:dyDescent="0.25">
      <c r="B258" s="68"/>
      <c r="D258" s="68"/>
      <c r="E258" s="68"/>
    </row>
    <row r="259" spans="2:5" x14ac:dyDescent="0.25">
      <c r="B259" s="68"/>
      <c r="D259" s="68"/>
      <c r="E259" s="68"/>
    </row>
    <row r="260" spans="2:5" x14ac:dyDescent="0.25">
      <c r="B260" s="68"/>
      <c r="D260" s="68"/>
      <c r="E260" s="68"/>
    </row>
    <row r="261" spans="2:5" x14ac:dyDescent="0.25">
      <c r="B261" s="68"/>
      <c r="D261" s="68"/>
      <c r="E261" s="68"/>
    </row>
    <row r="262" spans="2:5" x14ac:dyDescent="0.25">
      <c r="B262" s="68"/>
      <c r="D262" s="68"/>
      <c r="E262" s="68"/>
    </row>
    <row r="263" spans="2:5" x14ac:dyDescent="0.25">
      <c r="B263" s="68"/>
      <c r="D263" s="68"/>
      <c r="E263" s="68"/>
    </row>
    <row r="264" spans="2:5" x14ac:dyDescent="0.25">
      <c r="B264" s="68"/>
      <c r="D264" s="68"/>
      <c r="E264" s="68"/>
    </row>
    <row r="265" spans="2:5" x14ac:dyDescent="0.25">
      <c r="B265" s="68"/>
      <c r="D265" s="68"/>
      <c r="E265" s="68"/>
    </row>
    <row r="266" spans="2:5" x14ac:dyDescent="0.25">
      <c r="B266" s="68"/>
      <c r="D266" s="68"/>
      <c r="E266" s="68"/>
    </row>
    <row r="267" spans="2:5" x14ac:dyDescent="0.25">
      <c r="B267" s="68"/>
      <c r="D267" s="68"/>
      <c r="E267" s="68"/>
    </row>
    <row r="268" spans="2:5" x14ac:dyDescent="0.25">
      <c r="B268" s="68"/>
      <c r="D268" s="68"/>
      <c r="E268" s="68"/>
    </row>
    <row r="269" spans="2:5" x14ac:dyDescent="0.25">
      <c r="B269" s="68"/>
      <c r="D269" s="68"/>
      <c r="E269" s="68"/>
    </row>
    <row r="270" spans="2:5" x14ac:dyDescent="0.25">
      <c r="B270" s="68"/>
      <c r="D270" s="68"/>
      <c r="E270" s="68"/>
    </row>
    <row r="271" spans="2:5" x14ac:dyDescent="0.25">
      <c r="B271" s="68"/>
      <c r="D271" s="68"/>
      <c r="E271" s="68"/>
    </row>
    <row r="272" spans="2:5" x14ac:dyDescent="0.25">
      <c r="B272" s="68"/>
      <c r="D272" s="68"/>
      <c r="E272" s="68"/>
    </row>
    <row r="273" spans="2:5" x14ac:dyDescent="0.25">
      <c r="B273" s="68"/>
      <c r="D273" s="68"/>
      <c r="E273" s="68"/>
    </row>
    <row r="274" spans="2:5" x14ac:dyDescent="0.25">
      <c r="B274" s="68"/>
      <c r="D274" s="68"/>
      <c r="E274" s="68"/>
    </row>
    <row r="275" spans="2:5" x14ac:dyDescent="0.25">
      <c r="B275" s="68"/>
      <c r="D275" s="68"/>
      <c r="E275" s="68"/>
    </row>
    <row r="276" spans="2:5" x14ac:dyDescent="0.25">
      <c r="B276" s="68"/>
      <c r="D276" s="68"/>
      <c r="E276" s="68"/>
    </row>
    <row r="277" spans="2:5" x14ac:dyDescent="0.25">
      <c r="B277" s="68"/>
      <c r="D277" s="68"/>
      <c r="E277" s="68"/>
    </row>
    <row r="278" spans="2:5" x14ac:dyDescent="0.25">
      <c r="B278" s="68"/>
      <c r="D278" s="68"/>
      <c r="E278" s="68"/>
    </row>
    <row r="279" spans="2:5" x14ac:dyDescent="0.25">
      <c r="B279" s="68"/>
      <c r="D279" s="68"/>
      <c r="E279" s="68"/>
    </row>
    <row r="280" spans="2:5" x14ac:dyDescent="0.25">
      <c r="B280" s="68"/>
      <c r="D280" s="68"/>
      <c r="E280" s="68"/>
    </row>
    <row r="281" spans="2:5" x14ac:dyDescent="0.25">
      <c r="B281" s="68"/>
      <c r="D281" s="68"/>
      <c r="E281" s="68"/>
    </row>
    <row r="282" spans="2:5" x14ac:dyDescent="0.25">
      <c r="B282" s="68"/>
      <c r="D282" s="68"/>
      <c r="E282" s="68"/>
    </row>
    <row r="283" spans="2:5" x14ac:dyDescent="0.25">
      <c r="B283" s="68"/>
      <c r="D283" s="68"/>
      <c r="E283" s="68"/>
    </row>
    <row r="284" spans="2:5" x14ac:dyDescent="0.25">
      <c r="B284" s="68"/>
      <c r="D284" s="68"/>
      <c r="E284" s="68"/>
    </row>
    <row r="285" spans="2:5" x14ac:dyDescent="0.25">
      <c r="B285" s="68"/>
      <c r="D285" s="68"/>
      <c r="E285" s="68"/>
    </row>
    <row r="286" spans="2:5" x14ac:dyDescent="0.25">
      <c r="B286" s="68"/>
      <c r="D286" s="68"/>
      <c r="E286" s="68"/>
    </row>
    <row r="287" spans="2:5" x14ac:dyDescent="0.25">
      <c r="B287" s="68"/>
      <c r="D287" s="68"/>
      <c r="E287" s="68"/>
    </row>
    <row r="288" spans="2:5" x14ac:dyDescent="0.25">
      <c r="B288" s="68"/>
      <c r="D288" s="68"/>
      <c r="E288" s="68"/>
    </row>
    <row r="289" spans="2:5" x14ac:dyDescent="0.25">
      <c r="B289" s="68"/>
      <c r="D289" s="68"/>
      <c r="E289" s="68"/>
    </row>
    <row r="290" spans="2:5" x14ac:dyDescent="0.25">
      <c r="B290" s="68"/>
      <c r="D290" s="68"/>
      <c r="E290" s="68"/>
    </row>
    <row r="291" spans="2:5" x14ac:dyDescent="0.25">
      <c r="B291" s="68"/>
      <c r="D291" s="68"/>
      <c r="E291" s="68"/>
    </row>
    <row r="292" spans="2:5" x14ac:dyDescent="0.25">
      <c r="B292" s="68"/>
      <c r="D292" s="68"/>
      <c r="E292" s="68"/>
    </row>
    <row r="293" spans="2:5" x14ac:dyDescent="0.25">
      <c r="B293" s="68"/>
      <c r="D293" s="68"/>
      <c r="E293" s="68"/>
    </row>
    <row r="294" spans="2:5" x14ac:dyDescent="0.25">
      <c r="B294" s="68"/>
      <c r="D294" s="68"/>
      <c r="E294" s="68"/>
    </row>
    <row r="295" spans="2:5" x14ac:dyDescent="0.25">
      <c r="B295" s="68"/>
      <c r="D295" s="68"/>
      <c r="E295" s="68"/>
    </row>
    <row r="296" spans="2:5" x14ac:dyDescent="0.25">
      <c r="B296" s="68"/>
      <c r="D296" s="68"/>
      <c r="E296" s="68"/>
    </row>
    <row r="297" spans="2:5" x14ac:dyDescent="0.25">
      <c r="B297" s="68"/>
      <c r="D297" s="68"/>
      <c r="E297" s="68"/>
    </row>
    <row r="298" spans="2:5" x14ac:dyDescent="0.25">
      <c r="B298" s="68"/>
      <c r="D298" s="68"/>
      <c r="E298" s="68"/>
    </row>
    <row r="299" spans="2:5" x14ac:dyDescent="0.25">
      <c r="B299" s="68"/>
      <c r="D299" s="68"/>
      <c r="E299" s="68"/>
    </row>
    <row r="300" spans="2:5" x14ac:dyDescent="0.25">
      <c r="B300" s="68"/>
      <c r="D300" s="68"/>
      <c r="E300" s="68"/>
    </row>
    <row r="301" spans="2:5" x14ac:dyDescent="0.25">
      <c r="B301" s="68"/>
      <c r="D301" s="68"/>
      <c r="E301" s="68"/>
    </row>
  </sheetData>
  <sheetProtection password="CACD" sheet="1" objects="1" scenarios="1"/>
  <mergeCells count="4">
    <mergeCell ref="A1:E1"/>
    <mergeCell ref="C4:E4"/>
    <mergeCell ref="C5:E5"/>
    <mergeCell ref="C6:E6"/>
  </mergeCells>
  <dataValidations count="2">
    <dataValidation type="custom" allowBlank="1" showErrorMessage="1" errorTitle="Nepřímé náklady" error="Nelze zadat větší nepřímé náklady než celkové nepřímé náklady nebo vyšší než 5% z přímých nákladů hrazených z nadačního příspvěvku." promptTitle="Nepřímé náklady" sqref="E47">
      <formula1>AND(E47&lt;=E45*5%,E47&lt;=C47)</formula1>
    </dataValidation>
    <dataValidation allowBlank="1" showErrorMessage="1" errorTitle="Nepřímé náklady" error="Nelze zadat větší nepřímé náklady než celkové nepřímé náklady nebo vyšší než 5% z přímých nákladů hrazených z nadačního příspvěvku." promptTitle="Nepřímé náklady" sqref="C47"/>
  </dataValidations>
  <pageMargins left="0.7" right="0.7" top="0.78740157499999996" bottom="0.78740157499999996" header="0.3" footer="0.3"/>
  <pageSetup paperSize="9" scale="65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G173"/>
  <sheetViews>
    <sheetView showGridLines="0" zoomScaleNormal="100" workbookViewId="0">
      <selection activeCell="F24" sqref="F24"/>
    </sheetView>
  </sheetViews>
  <sheetFormatPr defaultRowHeight="15" x14ac:dyDescent="0.25"/>
  <cols>
    <col min="1" max="1" width="53.42578125" style="168" customWidth="1"/>
    <col min="2" max="3" width="17.42578125" style="168" customWidth="1"/>
    <col min="4" max="4" width="17.42578125" style="282" customWidth="1"/>
    <col min="5" max="5" width="6.42578125" style="282" customWidth="1"/>
    <col min="6" max="16384" width="9.140625" style="282"/>
  </cols>
  <sheetData>
    <row r="1" spans="1:7" ht="66.75" customHeight="1" thickBot="1" x14ac:dyDescent="0.3">
      <c r="A1" s="484"/>
      <c r="B1" s="485"/>
      <c r="C1" s="485"/>
      <c r="D1" s="485"/>
      <c r="E1" s="485"/>
    </row>
    <row r="2" spans="1:7" ht="19.5" thickBot="1" x14ac:dyDescent="0.3">
      <c r="A2" s="283" t="s">
        <v>263</v>
      </c>
      <c r="B2" s="161"/>
      <c r="C2" s="161"/>
      <c r="D2" s="162"/>
      <c r="E2" s="163"/>
    </row>
    <row r="3" spans="1:7" ht="15.75" thickBot="1" x14ac:dyDescent="0.3">
      <c r="A3" s="164"/>
      <c r="B3" s="165"/>
      <c r="C3" s="165"/>
      <c r="D3" s="166"/>
      <c r="E3" s="167"/>
      <c r="F3" s="168"/>
    </row>
    <row r="4" spans="1:7" ht="15.75" x14ac:dyDescent="0.25">
      <c r="A4" s="284" t="s">
        <v>110</v>
      </c>
      <c r="B4" s="279">
        <f>+Hlavicka!K5</f>
        <v>0</v>
      </c>
      <c r="C4" s="285"/>
      <c r="D4" s="285"/>
      <c r="E4" s="286"/>
      <c r="F4" s="168"/>
    </row>
    <row r="5" spans="1:7" x14ac:dyDescent="0.25">
      <c r="A5" s="287" t="s">
        <v>111</v>
      </c>
      <c r="B5" s="288">
        <f>+'Projektový záměr'!B5</f>
        <v>0</v>
      </c>
      <c r="C5" s="289"/>
      <c r="D5" s="289"/>
      <c r="E5" s="290"/>
      <c r="F5" s="168"/>
    </row>
    <row r="6" spans="1:7" ht="15.75" thickBot="1" x14ac:dyDescent="0.3">
      <c r="A6" s="291" t="s">
        <v>112</v>
      </c>
      <c r="B6" s="292">
        <f>+Zadatel!E6</f>
        <v>0</v>
      </c>
      <c r="C6" s="293"/>
      <c r="D6" s="293"/>
      <c r="E6" s="294"/>
      <c r="F6" s="168"/>
    </row>
    <row r="7" spans="1:7" x14ac:dyDescent="0.25">
      <c r="A7" s="164"/>
      <c r="B7" s="165"/>
      <c r="C7" s="165"/>
      <c r="D7" s="165"/>
      <c r="E7" s="295"/>
      <c r="F7" s="168"/>
    </row>
    <row r="8" spans="1:7" x14ac:dyDescent="0.25">
      <c r="A8" s="296" t="s">
        <v>264</v>
      </c>
      <c r="B8" s="297"/>
      <c r="C8" s="298"/>
      <c r="D8" s="299" t="s">
        <v>265</v>
      </c>
      <c r="E8" s="300" t="s">
        <v>266</v>
      </c>
    </row>
    <row r="9" spans="1:7" ht="15.75" x14ac:dyDescent="0.25">
      <c r="A9" s="301" t="s">
        <v>267</v>
      </c>
      <c r="B9" s="302"/>
      <c r="C9" s="303"/>
      <c r="D9" s="304">
        <f ca="1">+Rozp!E49</f>
        <v>0</v>
      </c>
      <c r="E9" s="305">
        <f ca="1">IF($D$24=0, ,D9/$D$24)</f>
        <v>0</v>
      </c>
      <c r="F9" s="306" t="str">
        <f ca="1">IF(E9=0," ",IF(OR(E9&gt;1,E9&lt;75%),"Nadační příspěvek musí tvořit minimálně 75% a maximálně 100% všech projektových zdrojů - viz Příručka"," "))</f>
        <v xml:space="preserve"> </v>
      </c>
      <c r="G9" s="306"/>
    </row>
    <row r="10" spans="1:7" ht="15.75" x14ac:dyDescent="0.25">
      <c r="A10" s="169" t="s">
        <v>268</v>
      </c>
      <c r="B10" s="307"/>
      <c r="C10" s="308"/>
      <c r="D10" s="309">
        <f>SUM(D11:D21)</f>
        <v>0</v>
      </c>
      <c r="E10" s="310">
        <f ca="1">IF($D$24=0, ,D10/$D$24)</f>
        <v>0</v>
      </c>
      <c r="F10" s="306" t="str">
        <f ca="1">IF(OR(D24=0,D24=D9)," ",IF(D10&gt;0.25*D24,"Spolufinancování projektu nesmí být vyšší než 25% celkových nákladů projektu - viz Pokyny"," "))</f>
        <v xml:space="preserve"> </v>
      </c>
    </row>
    <row r="11" spans="1:7" x14ac:dyDescent="0.25">
      <c r="A11" s="311" t="s">
        <v>269</v>
      </c>
      <c r="B11" s="312" t="s">
        <v>270</v>
      </c>
      <c r="C11" s="313" t="s">
        <v>271</v>
      </c>
      <c r="D11" s="314"/>
      <c r="E11" s="315"/>
    </row>
    <row r="12" spans="1:7" x14ac:dyDescent="0.25">
      <c r="A12" s="316"/>
      <c r="B12" s="317"/>
      <c r="C12" s="124"/>
      <c r="D12" s="318"/>
      <c r="E12" s="315"/>
    </row>
    <row r="13" spans="1:7" x14ac:dyDescent="0.25">
      <c r="A13" s="316"/>
      <c r="B13" s="317"/>
      <c r="C13" s="124"/>
      <c r="D13" s="318"/>
      <c r="E13" s="315"/>
    </row>
    <row r="14" spans="1:7" x14ac:dyDescent="0.25">
      <c r="A14" s="316"/>
      <c r="B14" s="317"/>
      <c r="C14" s="124"/>
      <c r="D14" s="318"/>
      <c r="E14" s="315"/>
    </row>
    <row r="15" spans="1:7" x14ac:dyDescent="0.25">
      <c r="A15" s="316"/>
      <c r="B15" s="317"/>
      <c r="C15" s="124"/>
      <c r="D15" s="318"/>
      <c r="E15" s="315"/>
    </row>
    <row r="16" spans="1:7" x14ac:dyDescent="0.25">
      <c r="A16" s="316"/>
      <c r="B16" s="317"/>
      <c r="C16" s="124"/>
      <c r="D16" s="318"/>
      <c r="E16" s="315"/>
    </row>
    <row r="17" spans="1:6" x14ac:dyDescent="0.25">
      <c r="A17" s="316"/>
      <c r="B17" s="317"/>
      <c r="C17" s="124"/>
      <c r="D17" s="318"/>
      <c r="E17" s="315"/>
    </row>
    <row r="18" spans="1:6" x14ac:dyDescent="0.25">
      <c r="A18" s="316"/>
      <c r="B18" s="317"/>
      <c r="C18" s="124"/>
      <c r="D18" s="318"/>
      <c r="E18" s="315"/>
    </row>
    <row r="19" spans="1:6" x14ac:dyDescent="0.25">
      <c r="A19" s="316"/>
      <c r="B19" s="317"/>
      <c r="C19" s="124"/>
      <c r="D19" s="318"/>
      <c r="E19" s="315"/>
    </row>
    <row r="20" spans="1:6" x14ac:dyDescent="0.25">
      <c r="A20" s="316"/>
      <c r="B20" s="317"/>
      <c r="C20" s="124"/>
      <c r="D20" s="318"/>
      <c r="E20" s="315"/>
    </row>
    <row r="21" spans="1:6" x14ac:dyDescent="0.25">
      <c r="A21" s="316"/>
      <c r="B21" s="317"/>
      <c r="C21" s="124"/>
      <c r="D21" s="318"/>
      <c r="E21" s="315"/>
    </row>
    <row r="22" spans="1:6" ht="15.75" x14ac:dyDescent="0.25">
      <c r="A22" s="169" t="s">
        <v>272</v>
      </c>
      <c r="B22" s="307"/>
      <c r="C22" s="308"/>
      <c r="D22" s="319">
        <f ca="1">+Rozp!C49-D9-D10-D23</f>
        <v>0</v>
      </c>
      <c r="E22" s="310">
        <f ca="1">IF($D$24=0, ,D22/$D$24)</f>
        <v>0</v>
      </c>
      <c r="F22" s="306" t="str">
        <f ca="1">IF(D22&lt;0,"Pozor! Upravte hodnoty jiných zdrojů spolufinancování popřípadě nákladů tak, aby Vlastní prostředky žadatele nebyly záporné."," ")</f>
        <v xml:space="preserve"> </v>
      </c>
    </row>
    <row r="23" spans="1:6" ht="15.75" x14ac:dyDescent="0.25">
      <c r="A23" s="320" t="s">
        <v>273</v>
      </c>
      <c r="B23" s="321"/>
      <c r="C23" s="322"/>
      <c r="D23" s="323"/>
      <c r="E23" s="310">
        <f ca="1">IF($D$24=0, ,D23/$D$24)</f>
        <v>0</v>
      </c>
    </row>
    <row r="24" spans="1:6" ht="16.5" thickBot="1" x14ac:dyDescent="0.3">
      <c r="A24" s="324" t="s">
        <v>274</v>
      </c>
      <c r="B24" s="325"/>
      <c r="C24" s="326"/>
      <c r="D24" s="327">
        <f ca="1">D9+D10+D22+D23</f>
        <v>0</v>
      </c>
      <c r="E24" s="328"/>
      <c r="F24" s="329" t="str">
        <f ca="1">IF(OR(D24=0,D24=D9)," ",IF(D24=Rozp!C49," ","suma Celkových zdrojů musí odpovídat sumě Celkových projektových nákladů"))</f>
        <v xml:space="preserve"> </v>
      </c>
    </row>
    <row r="25" spans="1:6" x14ac:dyDescent="0.25">
      <c r="D25" s="170"/>
    </row>
    <row r="26" spans="1:6" x14ac:dyDescent="0.25">
      <c r="D26" s="170"/>
    </row>
    <row r="27" spans="1:6" ht="15.75" thickBot="1" x14ac:dyDescent="0.3">
      <c r="D27" s="170"/>
    </row>
    <row r="28" spans="1:6" ht="31.5" thickBot="1" x14ac:dyDescent="0.3">
      <c r="A28" s="395" t="s">
        <v>275</v>
      </c>
      <c r="B28" s="330"/>
      <c r="C28" s="330"/>
      <c r="D28" s="331"/>
      <c r="E28" s="332"/>
    </row>
    <row r="29" spans="1:6" ht="33.75" customHeight="1" x14ac:dyDescent="0.25">
      <c r="A29" s="486" t="s">
        <v>294</v>
      </c>
      <c r="B29" s="487"/>
      <c r="C29" s="487"/>
      <c r="D29" s="487"/>
      <c r="E29" s="488"/>
    </row>
    <row r="30" spans="1:6" ht="33.75" customHeight="1" x14ac:dyDescent="0.25">
      <c r="A30" s="486" t="s">
        <v>295</v>
      </c>
      <c r="B30" s="487"/>
      <c r="C30" s="487"/>
      <c r="D30" s="487"/>
      <c r="E30" s="488"/>
    </row>
    <row r="31" spans="1:6" ht="33.75" customHeight="1" thickBot="1" x14ac:dyDescent="0.3">
      <c r="A31" s="489" t="s">
        <v>296</v>
      </c>
      <c r="B31" s="490"/>
      <c r="C31" s="490"/>
      <c r="D31" s="490"/>
      <c r="E31" s="491"/>
    </row>
    <row r="32" spans="1:6" x14ac:dyDescent="0.25">
      <c r="D32" s="170"/>
    </row>
    <row r="33" spans="4:4" x14ac:dyDescent="0.25">
      <c r="D33" s="170"/>
    </row>
    <row r="34" spans="4:4" x14ac:dyDescent="0.25">
      <c r="D34" s="170"/>
    </row>
    <row r="35" spans="4:4" x14ac:dyDescent="0.25">
      <c r="D35" s="170"/>
    </row>
    <row r="36" spans="4:4" x14ac:dyDescent="0.25">
      <c r="D36" s="170"/>
    </row>
    <row r="37" spans="4:4" x14ac:dyDescent="0.25">
      <c r="D37" s="170"/>
    </row>
    <row r="38" spans="4:4" x14ac:dyDescent="0.25">
      <c r="D38" s="170"/>
    </row>
    <row r="39" spans="4:4" x14ac:dyDescent="0.25">
      <c r="D39" s="170"/>
    </row>
    <row r="40" spans="4:4" x14ac:dyDescent="0.25">
      <c r="D40" s="170"/>
    </row>
    <row r="41" spans="4:4" x14ac:dyDescent="0.25">
      <c r="D41" s="170"/>
    </row>
    <row r="42" spans="4:4" x14ac:dyDescent="0.25">
      <c r="D42" s="170"/>
    </row>
    <row r="43" spans="4:4" x14ac:dyDescent="0.25">
      <c r="D43" s="170"/>
    </row>
    <row r="44" spans="4:4" x14ac:dyDescent="0.25">
      <c r="D44" s="170"/>
    </row>
    <row r="45" spans="4:4" x14ac:dyDescent="0.25">
      <c r="D45" s="170"/>
    </row>
    <row r="46" spans="4:4" x14ac:dyDescent="0.25">
      <c r="D46" s="170"/>
    </row>
    <row r="47" spans="4:4" x14ac:dyDescent="0.25">
      <c r="D47" s="170"/>
    </row>
    <row r="48" spans="4:4" x14ac:dyDescent="0.25">
      <c r="D48" s="170"/>
    </row>
    <row r="49" spans="4:4" x14ac:dyDescent="0.25">
      <c r="D49" s="170"/>
    </row>
    <row r="50" spans="4:4" x14ac:dyDescent="0.25">
      <c r="D50" s="170"/>
    </row>
    <row r="51" spans="4:4" x14ac:dyDescent="0.25">
      <c r="D51" s="170"/>
    </row>
    <row r="52" spans="4:4" x14ac:dyDescent="0.25">
      <c r="D52" s="170"/>
    </row>
    <row r="53" spans="4:4" x14ac:dyDescent="0.25">
      <c r="D53" s="170"/>
    </row>
    <row r="54" spans="4:4" x14ac:dyDescent="0.25">
      <c r="D54" s="170"/>
    </row>
    <row r="55" spans="4:4" x14ac:dyDescent="0.25">
      <c r="D55" s="170"/>
    </row>
    <row r="56" spans="4:4" x14ac:dyDescent="0.25">
      <c r="D56" s="170"/>
    </row>
    <row r="57" spans="4:4" x14ac:dyDescent="0.25">
      <c r="D57" s="170"/>
    </row>
    <row r="58" spans="4:4" x14ac:dyDescent="0.25">
      <c r="D58" s="170"/>
    </row>
    <row r="59" spans="4:4" x14ac:dyDescent="0.25">
      <c r="D59" s="170"/>
    </row>
    <row r="60" spans="4:4" x14ac:dyDescent="0.25">
      <c r="D60" s="170"/>
    </row>
    <row r="61" spans="4:4" x14ac:dyDescent="0.25">
      <c r="D61" s="170"/>
    </row>
    <row r="62" spans="4:4" x14ac:dyDescent="0.25">
      <c r="D62" s="170"/>
    </row>
    <row r="63" spans="4:4" x14ac:dyDescent="0.25">
      <c r="D63" s="170"/>
    </row>
    <row r="64" spans="4:4" x14ac:dyDescent="0.25">
      <c r="D64" s="170"/>
    </row>
    <row r="65" spans="4:4" x14ac:dyDescent="0.25">
      <c r="D65" s="170"/>
    </row>
    <row r="66" spans="4:4" x14ac:dyDescent="0.25">
      <c r="D66" s="170"/>
    </row>
    <row r="67" spans="4:4" x14ac:dyDescent="0.25">
      <c r="D67" s="170"/>
    </row>
    <row r="68" spans="4:4" x14ac:dyDescent="0.25">
      <c r="D68" s="170"/>
    </row>
    <row r="69" spans="4:4" x14ac:dyDescent="0.25">
      <c r="D69" s="170"/>
    </row>
    <row r="70" spans="4:4" x14ac:dyDescent="0.25">
      <c r="D70" s="170"/>
    </row>
    <row r="71" spans="4:4" x14ac:dyDescent="0.25">
      <c r="D71" s="170"/>
    </row>
    <row r="72" spans="4:4" x14ac:dyDescent="0.25">
      <c r="D72" s="170"/>
    </row>
    <row r="73" spans="4:4" x14ac:dyDescent="0.25">
      <c r="D73" s="170"/>
    </row>
    <row r="74" spans="4:4" x14ac:dyDescent="0.25">
      <c r="D74" s="170"/>
    </row>
    <row r="75" spans="4:4" x14ac:dyDescent="0.25">
      <c r="D75" s="170"/>
    </row>
    <row r="76" spans="4:4" x14ac:dyDescent="0.25">
      <c r="D76" s="170"/>
    </row>
    <row r="77" spans="4:4" x14ac:dyDescent="0.25">
      <c r="D77" s="170"/>
    </row>
    <row r="78" spans="4:4" x14ac:dyDescent="0.25">
      <c r="D78" s="170"/>
    </row>
    <row r="79" spans="4:4" x14ac:dyDescent="0.25">
      <c r="D79" s="170"/>
    </row>
    <row r="80" spans="4:4" x14ac:dyDescent="0.25">
      <c r="D80" s="170"/>
    </row>
    <row r="81" spans="4:4" x14ac:dyDescent="0.25">
      <c r="D81" s="170"/>
    </row>
    <row r="82" spans="4:4" x14ac:dyDescent="0.25">
      <c r="D82" s="170"/>
    </row>
    <row r="83" spans="4:4" x14ac:dyDescent="0.25">
      <c r="D83" s="170"/>
    </row>
    <row r="84" spans="4:4" x14ac:dyDescent="0.25">
      <c r="D84" s="170"/>
    </row>
    <row r="85" spans="4:4" x14ac:dyDescent="0.25">
      <c r="D85" s="170"/>
    </row>
    <row r="86" spans="4:4" x14ac:dyDescent="0.25">
      <c r="D86" s="170"/>
    </row>
    <row r="87" spans="4:4" x14ac:dyDescent="0.25">
      <c r="D87" s="170"/>
    </row>
    <row r="88" spans="4:4" x14ac:dyDescent="0.25">
      <c r="D88" s="170"/>
    </row>
    <row r="89" spans="4:4" x14ac:dyDescent="0.25">
      <c r="D89" s="170"/>
    </row>
    <row r="90" spans="4:4" x14ac:dyDescent="0.25">
      <c r="D90" s="170"/>
    </row>
    <row r="91" spans="4:4" x14ac:dyDescent="0.25">
      <c r="D91" s="170"/>
    </row>
    <row r="92" spans="4:4" x14ac:dyDescent="0.25">
      <c r="D92" s="170"/>
    </row>
    <row r="93" spans="4:4" x14ac:dyDescent="0.25">
      <c r="D93" s="170"/>
    </row>
    <row r="94" spans="4:4" x14ac:dyDescent="0.25">
      <c r="D94" s="170"/>
    </row>
    <row r="95" spans="4:4" x14ac:dyDescent="0.25">
      <c r="D95" s="170"/>
    </row>
    <row r="96" spans="4:4" x14ac:dyDescent="0.25">
      <c r="D96" s="170"/>
    </row>
    <row r="97" spans="4:4" x14ac:dyDescent="0.25">
      <c r="D97" s="170"/>
    </row>
    <row r="98" spans="4:4" x14ac:dyDescent="0.25">
      <c r="D98" s="170"/>
    </row>
    <row r="99" spans="4:4" x14ac:dyDescent="0.25">
      <c r="D99" s="170"/>
    </row>
    <row r="100" spans="4:4" x14ac:dyDescent="0.25">
      <c r="D100" s="170"/>
    </row>
    <row r="101" spans="4:4" x14ac:dyDescent="0.25">
      <c r="D101" s="170"/>
    </row>
    <row r="102" spans="4:4" x14ac:dyDescent="0.25">
      <c r="D102" s="170"/>
    </row>
    <row r="103" spans="4:4" x14ac:dyDescent="0.25">
      <c r="D103" s="170"/>
    </row>
    <row r="104" spans="4:4" x14ac:dyDescent="0.25">
      <c r="D104" s="170"/>
    </row>
    <row r="105" spans="4:4" x14ac:dyDescent="0.25">
      <c r="D105" s="170"/>
    </row>
    <row r="106" spans="4:4" x14ac:dyDescent="0.25">
      <c r="D106" s="170"/>
    </row>
    <row r="107" spans="4:4" x14ac:dyDescent="0.25">
      <c r="D107" s="170"/>
    </row>
    <row r="108" spans="4:4" x14ac:dyDescent="0.25">
      <c r="D108" s="170"/>
    </row>
    <row r="109" spans="4:4" x14ac:dyDescent="0.25">
      <c r="D109" s="170"/>
    </row>
    <row r="110" spans="4:4" x14ac:dyDescent="0.25">
      <c r="D110" s="170"/>
    </row>
    <row r="111" spans="4:4" x14ac:dyDescent="0.25">
      <c r="D111" s="170"/>
    </row>
    <row r="112" spans="4:4" x14ac:dyDescent="0.25">
      <c r="D112" s="170"/>
    </row>
    <row r="113" spans="4:4" x14ac:dyDescent="0.25">
      <c r="D113" s="170"/>
    </row>
    <row r="114" spans="4:4" x14ac:dyDescent="0.25">
      <c r="D114" s="170"/>
    </row>
    <row r="115" spans="4:4" x14ac:dyDescent="0.25">
      <c r="D115" s="170"/>
    </row>
    <row r="116" spans="4:4" x14ac:dyDescent="0.25">
      <c r="D116" s="170"/>
    </row>
    <row r="117" spans="4:4" x14ac:dyDescent="0.25">
      <c r="D117" s="170"/>
    </row>
    <row r="118" spans="4:4" x14ac:dyDescent="0.25">
      <c r="D118" s="170"/>
    </row>
    <row r="119" spans="4:4" x14ac:dyDescent="0.25">
      <c r="D119" s="170"/>
    </row>
    <row r="120" spans="4:4" x14ac:dyDescent="0.25">
      <c r="D120" s="170"/>
    </row>
    <row r="121" spans="4:4" x14ac:dyDescent="0.25">
      <c r="D121" s="170"/>
    </row>
    <row r="122" spans="4:4" x14ac:dyDescent="0.25">
      <c r="D122" s="170"/>
    </row>
    <row r="123" spans="4:4" x14ac:dyDescent="0.25">
      <c r="D123" s="170"/>
    </row>
    <row r="124" spans="4:4" x14ac:dyDescent="0.25">
      <c r="D124" s="170"/>
    </row>
    <row r="125" spans="4:4" x14ac:dyDescent="0.25">
      <c r="D125" s="170"/>
    </row>
    <row r="126" spans="4:4" x14ac:dyDescent="0.25">
      <c r="D126" s="170"/>
    </row>
    <row r="127" spans="4:4" x14ac:dyDescent="0.25">
      <c r="D127" s="170"/>
    </row>
    <row r="128" spans="4:4" x14ac:dyDescent="0.25">
      <c r="D128" s="170"/>
    </row>
    <row r="129" spans="4:4" x14ac:dyDescent="0.25">
      <c r="D129" s="170"/>
    </row>
    <row r="130" spans="4:4" x14ac:dyDescent="0.25">
      <c r="D130" s="170"/>
    </row>
    <row r="131" spans="4:4" x14ac:dyDescent="0.25">
      <c r="D131" s="170"/>
    </row>
    <row r="132" spans="4:4" x14ac:dyDescent="0.25">
      <c r="D132" s="170"/>
    </row>
    <row r="133" spans="4:4" x14ac:dyDescent="0.25">
      <c r="D133" s="170"/>
    </row>
    <row r="134" spans="4:4" x14ac:dyDescent="0.25">
      <c r="D134" s="170"/>
    </row>
    <row r="135" spans="4:4" x14ac:dyDescent="0.25">
      <c r="D135" s="170"/>
    </row>
    <row r="136" spans="4:4" x14ac:dyDescent="0.25">
      <c r="D136" s="170"/>
    </row>
    <row r="137" spans="4:4" x14ac:dyDescent="0.25">
      <c r="D137" s="170"/>
    </row>
    <row r="138" spans="4:4" x14ac:dyDescent="0.25">
      <c r="D138" s="170"/>
    </row>
    <row r="139" spans="4:4" x14ac:dyDescent="0.25">
      <c r="D139" s="170"/>
    </row>
    <row r="140" spans="4:4" x14ac:dyDescent="0.25">
      <c r="D140" s="170"/>
    </row>
    <row r="141" spans="4:4" x14ac:dyDescent="0.25">
      <c r="D141" s="170"/>
    </row>
    <row r="142" spans="4:4" x14ac:dyDescent="0.25">
      <c r="D142" s="170"/>
    </row>
    <row r="143" spans="4:4" x14ac:dyDescent="0.25">
      <c r="D143" s="170"/>
    </row>
    <row r="144" spans="4:4" x14ac:dyDescent="0.25">
      <c r="D144" s="170"/>
    </row>
    <row r="145" spans="4:4" x14ac:dyDescent="0.25">
      <c r="D145" s="170"/>
    </row>
    <row r="146" spans="4:4" x14ac:dyDescent="0.25">
      <c r="D146" s="170"/>
    </row>
    <row r="147" spans="4:4" x14ac:dyDescent="0.25">
      <c r="D147" s="170"/>
    </row>
    <row r="148" spans="4:4" x14ac:dyDescent="0.25">
      <c r="D148" s="170"/>
    </row>
    <row r="149" spans="4:4" x14ac:dyDescent="0.25">
      <c r="D149" s="170"/>
    </row>
    <row r="150" spans="4:4" x14ac:dyDescent="0.25">
      <c r="D150" s="170"/>
    </row>
    <row r="151" spans="4:4" x14ac:dyDescent="0.25">
      <c r="D151" s="170"/>
    </row>
    <row r="152" spans="4:4" x14ac:dyDescent="0.25">
      <c r="D152" s="170"/>
    </row>
    <row r="153" spans="4:4" x14ac:dyDescent="0.25">
      <c r="D153" s="170"/>
    </row>
    <row r="154" spans="4:4" x14ac:dyDescent="0.25">
      <c r="D154" s="170"/>
    </row>
    <row r="155" spans="4:4" x14ac:dyDescent="0.25">
      <c r="D155" s="170"/>
    </row>
    <row r="156" spans="4:4" x14ac:dyDescent="0.25">
      <c r="D156" s="170"/>
    </row>
    <row r="157" spans="4:4" x14ac:dyDescent="0.25">
      <c r="D157" s="170"/>
    </row>
    <row r="158" spans="4:4" x14ac:dyDescent="0.25">
      <c r="D158" s="170"/>
    </row>
    <row r="159" spans="4:4" x14ac:dyDescent="0.25">
      <c r="D159" s="170"/>
    </row>
    <row r="160" spans="4:4" x14ac:dyDescent="0.25">
      <c r="D160" s="170"/>
    </row>
    <row r="161" spans="4:4" x14ac:dyDescent="0.25">
      <c r="D161" s="170"/>
    </row>
    <row r="162" spans="4:4" x14ac:dyDescent="0.25">
      <c r="D162" s="170"/>
    </row>
    <row r="163" spans="4:4" x14ac:dyDescent="0.25">
      <c r="D163" s="170"/>
    </row>
    <row r="164" spans="4:4" x14ac:dyDescent="0.25">
      <c r="D164" s="170"/>
    </row>
    <row r="165" spans="4:4" x14ac:dyDescent="0.25">
      <c r="D165" s="170"/>
    </row>
    <row r="166" spans="4:4" x14ac:dyDescent="0.25">
      <c r="D166" s="170"/>
    </row>
    <row r="167" spans="4:4" x14ac:dyDescent="0.25">
      <c r="D167" s="170"/>
    </row>
    <row r="168" spans="4:4" x14ac:dyDescent="0.25">
      <c r="D168" s="170"/>
    </row>
    <row r="169" spans="4:4" x14ac:dyDescent="0.25">
      <c r="D169" s="170"/>
    </row>
    <row r="170" spans="4:4" x14ac:dyDescent="0.25">
      <c r="D170" s="170"/>
    </row>
    <row r="171" spans="4:4" x14ac:dyDescent="0.25">
      <c r="D171" s="170"/>
    </row>
    <row r="172" spans="4:4" x14ac:dyDescent="0.25">
      <c r="D172" s="170"/>
    </row>
    <row r="173" spans="4:4" x14ac:dyDescent="0.25">
      <c r="D173" s="170"/>
    </row>
  </sheetData>
  <sheetProtection password="CACD" sheet="1" objects="1" scenarios="1"/>
  <mergeCells count="4">
    <mergeCell ref="A1:E1"/>
    <mergeCell ref="A29:E29"/>
    <mergeCell ref="A30:E30"/>
    <mergeCell ref="A31:E31"/>
  </mergeCells>
  <pageMargins left="0.70866141732283472" right="0.70866141732283472" top="0.78740157480314965" bottom="0.78740157480314965" header="0.31496062992125984" footer="0.31496062992125984"/>
  <pageSetup paperSize="9" scale="71" fitToHeight="100" orientation="portrait" r:id="rId1"/>
  <headerFooter>
    <oddHeader>&amp;L&amp;Z&amp;F</oddHeader>
    <oddFooter>&amp;LDatum tisku: &amp;D&amp;RStrana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7</vt:i4>
      </vt:variant>
    </vt:vector>
  </HeadingPairs>
  <TitlesOfParts>
    <vt:vector size="17" baseType="lpstr">
      <vt:lpstr>Uvod</vt:lpstr>
      <vt:lpstr>Zadatel</vt:lpstr>
      <vt:lpstr>Hlavicka</vt:lpstr>
      <vt:lpstr>Projektový záměr</vt:lpstr>
      <vt:lpstr>Harm</vt:lpstr>
      <vt:lpstr>Rozp_Zam</vt:lpstr>
      <vt:lpstr>Rozp_Struk</vt:lpstr>
      <vt:lpstr>Rozp</vt:lpstr>
      <vt:lpstr>Rozp_Zdroj</vt:lpstr>
      <vt:lpstr>DATA</vt:lpstr>
      <vt:lpstr>Rozp_Struk!Názvy_tisku</vt:lpstr>
      <vt:lpstr>Harm!Oblast_tisku</vt:lpstr>
      <vt:lpstr>Hlavicka!Oblast_tisku</vt:lpstr>
      <vt:lpstr>'Projektový záměr'!Oblast_tisku</vt:lpstr>
      <vt:lpstr>Rozp_Struk!Oblast_tisku</vt:lpstr>
      <vt:lpstr>Rozp_Zdroj!Oblast_tisku</vt:lpstr>
      <vt:lpstr>Zadatel!Oblast_tisku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projektu PD 2011</dc:title>
  <dc:creator>Petr Grešl</dc:creator>
  <cp:keywords>Pomozte dětem; PD; formulář</cp:keywords>
  <cp:lastModifiedBy>Ježková Zuzana</cp:lastModifiedBy>
  <cp:lastPrinted>2014-09-25T08:07:33Z</cp:lastPrinted>
  <dcterms:created xsi:type="dcterms:W3CDTF">2011-05-05T06:38:31Z</dcterms:created>
  <dcterms:modified xsi:type="dcterms:W3CDTF">2017-05-10T08:52:04Z</dcterms:modified>
  <cp:category>Formulář</cp:category>
</cp:coreProperties>
</file>